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.Edmonds\Desktop\Tech Memos\Web Docs\"/>
    </mc:Choice>
  </mc:AlternateContent>
  <bookViews>
    <workbookView showHorizontalScroll="0" showSheetTabs="0" xWindow="950" yWindow="1430" windowWidth="15330" windowHeight="8390"/>
  </bookViews>
  <sheets>
    <sheet name="Bond Estimate Form" sheetId="3" r:id="rId1"/>
  </sheets>
  <definedNames>
    <definedName name="_xlnm.Print_Area" localSheetId="0">'Bond Estimate Form'!$A$1:$E$162</definedName>
    <definedName name="_xlnm.Print_Titles" localSheetId="0">'Bond Estimate Form'!$4:$5</definedName>
  </definedNames>
  <calcPr calcId="152511"/>
</workbook>
</file>

<file path=xl/calcChain.xml><?xml version="1.0" encoding="utf-8"?>
<calcChain xmlns="http://schemas.openxmlformats.org/spreadsheetml/2006/main">
  <c r="E125" i="3" l="1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3" i="3"/>
  <c r="E144" i="3"/>
  <c r="E145" i="3"/>
  <c r="E147" i="3"/>
  <c r="E114" i="3"/>
  <c r="E115" i="3"/>
  <c r="E116" i="3"/>
  <c r="E117" i="3"/>
  <c r="E119" i="3"/>
  <c r="E120" i="3"/>
  <c r="E121" i="3"/>
  <c r="E122" i="3"/>
  <c r="E123" i="3"/>
  <c r="E106" i="3"/>
  <c r="E107" i="3"/>
  <c r="E108" i="3"/>
  <c r="E109" i="3"/>
  <c r="E110" i="3"/>
  <c r="E111" i="3"/>
  <c r="E112" i="3"/>
  <c r="E113" i="3"/>
  <c r="E105" i="3"/>
  <c r="E101" i="3"/>
  <c r="E103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1" i="3"/>
  <c r="E8" i="3"/>
  <c r="E9" i="3"/>
  <c r="E10" i="3"/>
  <c r="E7" i="3"/>
  <c r="D151" i="3" l="1"/>
  <c r="D152" i="3" l="1"/>
  <c r="D153" i="3" l="1"/>
  <c r="D154" i="3" s="1"/>
  <c r="D156" i="3" s="1"/>
</calcChain>
</file>

<file path=xl/comments1.xml><?xml version="1.0" encoding="utf-8"?>
<comments xmlns="http://schemas.openxmlformats.org/spreadsheetml/2006/main">
  <authors>
    <author>Martinez, Hector</author>
  </authors>
  <commentList>
    <comment ref="A101" authorId="0" shapeId="0">
      <text>
        <r>
          <rPr>
            <b/>
            <sz val="9"/>
            <color indexed="81"/>
            <rFont val="Tahoma"/>
            <family val="2"/>
          </rPr>
          <t>The total for Bit. Conc.=Pavement Area (SqYd) X Depth (In). For different pavement depths, insert new lines for this item.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Insert the total depth of Bituminous Concrete in Inches in the cell to the right.</t>
        </r>
      </text>
    </comment>
    <comment ref="A103" authorId="0" shapeId="0">
      <text>
        <r>
          <rPr>
            <b/>
            <sz val="9"/>
            <color indexed="81"/>
            <rFont val="Tahoma"/>
            <family val="2"/>
          </rPr>
          <t>The total is calculates by Aggregate Area (SqYd) X Depth (In). For different depths, insert new lines for this item.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 xml:space="preserve">Insert the total depth of the aggregate subbase in inches in cell to the right
</t>
        </r>
      </text>
    </comment>
    <comment ref="C148" authorId="0" shapeId="0">
      <text>
        <r>
          <rPr>
            <b/>
            <sz val="9"/>
            <color indexed="81"/>
            <rFont val="Tahoma"/>
            <family val="2"/>
          </rPr>
          <t>Note 1: Provide copy of consultant estimate for manufactured SWM BMPs, including installation costs.</t>
        </r>
      </text>
    </comment>
    <comment ref="C149" authorId="0" shapeId="0">
      <text>
        <r>
          <rPr>
            <b/>
            <sz val="9"/>
            <color indexed="81"/>
            <rFont val="Tahoma"/>
            <family val="2"/>
          </rPr>
          <t>Note 2: Non-Manufactured SWM BMPs require a separate estimate to include: excavation, grading, blasting, pipes, outlet structure &amp; other necessary items.</t>
        </r>
      </text>
    </comment>
    <comment ref="C150" authorId="0" shapeId="0">
      <text>
        <r>
          <rPr>
            <b/>
            <sz val="9"/>
            <color indexed="81"/>
            <rFont val="Tahoma"/>
            <family val="2"/>
          </rPr>
          <t>Note 3: Signalization requires a separate detailed estimate when shown on the plan.</t>
        </r>
      </text>
    </comment>
    <comment ref="A153" authorId="0" shapeId="0">
      <text>
        <r>
          <rPr>
            <b/>
            <sz val="9"/>
            <color indexed="81"/>
            <rFont val="Tahoma"/>
            <family val="2"/>
          </rPr>
          <t>This amount is added twice for the 2 year bond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6" authorId="0" shapeId="0">
      <text>
        <r>
          <rPr>
            <b/>
            <sz val="9"/>
            <color indexed="81"/>
            <rFont val="Tahoma"/>
            <family val="2"/>
          </rPr>
          <t>Bond amount rounded up to the next $1,000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<sst xmlns="http://schemas.openxmlformats.org/spreadsheetml/2006/main" count="296" uniqueCount="171">
  <si>
    <t>ITEM</t>
  </si>
  <si>
    <t>UNIT</t>
  </si>
  <si>
    <t>EA</t>
  </si>
  <si>
    <t>UNIT COST</t>
  </si>
  <si>
    <t>QUANTITY</t>
  </si>
  <si>
    <t>Mobilization</t>
  </si>
  <si>
    <t>LS</t>
  </si>
  <si>
    <t>Field Office</t>
  </si>
  <si>
    <t>Job Sign</t>
  </si>
  <si>
    <t>SURVEYING</t>
  </si>
  <si>
    <t>CY</t>
  </si>
  <si>
    <t>SY</t>
  </si>
  <si>
    <t>LANDSCAPING</t>
  </si>
  <si>
    <t>LF</t>
  </si>
  <si>
    <t>MISCELLANEOUS SITE IMPROVEMENTS</t>
  </si>
  <si>
    <t>Farm Fence (H=5’) FR-3A</t>
  </si>
  <si>
    <t>Trench De-watering</t>
  </si>
  <si>
    <t>VF</t>
  </si>
  <si>
    <t>Standard Pipe Underdrain</t>
  </si>
  <si>
    <t>STREET CONSTRUCTION</t>
  </si>
  <si>
    <t>Reinforced Concrete Pad 6" to 8"</t>
  </si>
  <si>
    <t>Striping 4" width (VDOT Type B)</t>
  </si>
  <si>
    <t>Concrete Wheel Stops</t>
  </si>
  <si>
    <t>Parking Lot Striping</t>
  </si>
  <si>
    <t>Sign Island</t>
  </si>
  <si>
    <t>Street Name Signs</t>
  </si>
  <si>
    <t>Traffic Control Signs</t>
  </si>
  <si>
    <t>Street Light (pole, bracket, light)</t>
  </si>
  <si>
    <t>Handrail 3 Rail 1-1/4” #4 Finish</t>
  </si>
  <si>
    <t>FEMA Processing LOMR/CLOMR</t>
  </si>
  <si>
    <t>As Built (Record Drawings)</t>
  </si>
  <si>
    <t xml:space="preserve">MOBILIZATION </t>
  </si>
  <si>
    <t>Seeding, fertilizing, soil treatment and watering</t>
  </si>
  <si>
    <t>Sodding, fertilizing, soil treatment and watering</t>
  </si>
  <si>
    <t>Shrubs 12" - 18”</t>
  </si>
  <si>
    <t>Shrubs 24”</t>
  </si>
  <si>
    <t>Evergreen Trees 6' ht</t>
  </si>
  <si>
    <t>Evergreen Trees 8' ht</t>
  </si>
  <si>
    <t>Evergreen Trees 10'-12 ' ht</t>
  </si>
  <si>
    <t>Tree Protection Fencing</t>
  </si>
  <si>
    <t>STORM DRAINAGE - PIPES</t>
  </si>
  <si>
    <t>Rock Excavation in Trench (Blast)</t>
  </si>
  <si>
    <t>Rock Excavation in Trench (Hoe Ram)</t>
  </si>
  <si>
    <t>Select Backfill 0-6' deep, up to 24" Pipe</t>
  </si>
  <si>
    <t>RCP Class III &amp; IV, 12" to 21"</t>
  </si>
  <si>
    <t>RCP Class III &amp; IV, 24" to 30"</t>
  </si>
  <si>
    <t>RCP Class III &amp; IV, 33" to 48"</t>
  </si>
  <si>
    <t>RCP Class III &amp; IV, 54" to 66"</t>
  </si>
  <si>
    <t>RCP Class III &amp; IV, 72" to 84"</t>
  </si>
  <si>
    <t>RCP Class III Elliptical, 18" to 30" Equivalent</t>
  </si>
  <si>
    <t>RCP Class III Elliptical, 36" to 48" Equivalent</t>
  </si>
  <si>
    <t>RCP Class III Elliptical, 60" Equivalent</t>
  </si>
  <si>
    <t>HDPE 8" - 12"</t>
  </si>
  <si>
    <t>HDPE 15" - 30"</t>
  </si>
  <si>
    <t>HDPE 36" - 48"</t>
  </si>
  <si>
    <t>HDPE 60"</t>
  </si>
  <si>
    <t>STORM DRAINAGE - END SECTIONS &amp; END WALLS</t>
  </si>
  <si>
    <t>End Section ES-1 Concrete 12"- 36" Pipes</t>
  </si>
  <si>
    <t>End Section ES-1 Concrete 42"- 60" Pipes</t>
  </si>
  <si>
    <t>End Wall Round Pipes 12"- 36"; Precast (EW-1)</t>
  </si>
  <si>
    <t>End Wall Round Pipes 12"- 36", CIP (EW-1)</t>
  </si>
  <si>
    <t>End Wall Elliptical 18"- 24" Pipe Equiv. Precast (EW-1A)</t>
  </si>
  <si>
    <t>End Wall Elliptical 30"- 36" Pipe Equiv. Precast (EW-1A)</t>
  </si>
  <si>
    <t>End Wall Elliptical 42" Pipe Equiv., Precast (EW-1A)</t>
  </si>
  <si>
    <t>End Wall Elliptical 18"- 24" Pipe Equivalent, CIP (EW-1A)</t>
  </si>
  <si>
    <t>End Wall Elliptical 30"- 36" Pipe Equivalent, CIP (EW-1A)</t>
  </si>
  <si>
    <t>End Wall Elliptical 42" Pipe Equivalent, CIP (EW-1A)</t>
  </si>
  <si>
    <t>End Wall Round Pipes 42"- 60"; Precast (EW-2)</t>
  </si>
  <si>
    <t>End Wall Round Pipes 72"- 84", Precast (EW-2)</t>
  </si>
  <si>
    <t>End Wall Round Pipes 42"- 60"; CIP (EW-2)</t>
  </si>
  <si>
    <t>End Wall Round Pipes 72"- 84", CIP (EW-2)</t>
  </si>
  <si>
    <t>End Wall Elliptical 48" Pipe Equivalent, CIP (EW-2A)</t>
  </si>
  <si>
    <t>End Wall Round 42"- 48" Pipes, Precast (EW-2PC)</t>
  </si>
  <si>
    <t>End Wall Double 2-12" to 2-24" Pipes Precast (EW-6PC)</t>
  </si>
  <si>
    <t>End Wall Double 2-30" to 2-36" Pipes Precast (EW-6PC)</t>
  </si>
  <si>
    <t>STORM DRAINAGE MANHOLES &amp; DROP INLETS</t>
  </si>
  <si>
    <t>Std Precast Manhole (MH-2) 6' Depth W/Frame &amp; Cover</t>
  </si>
  <si>
    <t>Std Precast Manhole (MH-2), Depth Below 6'</t>
  </si>
  <si>
    <t>CIP &amp; Precast Drop Inlet 48", 12"-24" Pipes</t>
  </si>
  <si>
    <t>STORM DRAINAGE - CULVERTS</t>
  </si>
  <si>
    <t>Single Box Culvert 4'x4'</t>
  </si>
  <si>
    <t>Single Box Culvert 5'x5'</t>
  </si>
  <si>
    <t>Single Box Culvert 6'x6'</t>
  </si>
  <si>
    <t>Single Box Culvert 8'x8'</t>
  </si>
  <si>
    <t>Single Box Culvert 10'x10'</t>
  </si>
  <si>
    <t>Oversized Single Box Culvert 12'x6' to 12'x8'</t>
  </si>
  <si>
    <t>Oversized Single Box Culvert 12'x10' to 12'x12'</t>
  </si>
  <si>
    <t>Standard Wing for Box Culvert (1 Side Only) 4' High</t>
  </si>
  <si>
    <t>Standard Wing for Box Culvert (1 Side Only) 5' High</t>
  </si>
  <si>
    <t>Standard Wing for Box Culvert (1 Side Only) 6' High</t>
  </si>
  <si>
    <t>Standard Wing for Box Culvert (1 Side Only) 8' High</t>
  </si>
  <si>
    <t>Standard Wing for Box Culvert (1 Side Only) 10' High</t>
  </si>
  <si>
    <t>Gravity Wing for Box Culvert (1 Side Only) 4' High</t>
  </si>
  <si>
    <t>Gravity Wing for Box Culvert (1 Side Only) 5' High</t>
  </si>
  <si>
    <t>Gravity Wing for Box Culvert (1 Side Only) 6' High</t>
  </si>
  <si>
    <t>Gravity Wing for Box Culvert (1 Side Only) 8' High</t>
  </si>
  <si>
    <t>Gravity Wing for Box Culvert (1 Side Only) 10' High</t>
  </si>
  <si>
    <t>Std Wing for Oversized Box Culvert (BBC-W) 6' High</t>
  </si>
  <si>
    <t>Std Wing for Oversized Box Culvert (BBC-W) 8' High</t>
  </si>
  <si>
    <t>Std Wing for Oversized Box Culvert (BBC-W) 10' High</t>
  </si>
  <si>
    <t>Std Wing for Oversized Box Culvert (BBC-W) 12' High</t>
  </si>
  <si>
    <t>STORM DRAINAGE - MISCELLANEOUS</t>
  </si>
  <si>
    <t>Filter Fabric Class I - III</t>
  </si>
  <si>
    <t>Gabions (No Excavation) Mattress, Revetment, &amp; Wall</t>
  </si>
  <si>
    <t>Paved Ditch, 4" Concrete (Non-reinforced)</t>
  </si>
  <si>
    <t>Paved Ditch, 4" Bituminous Concrete</t>
  </si>
  <si>
    <t>Soil Stabilization, Cement or Lime 6" (6%)</t>
  </si>
  <si>
    <t>Milling &amp; Paving (Bituminous Concrete)</t>
  </si>
  <si>
    <t>Shoulder Type I, Aggregated Base 4”</t>
  </si>
  <si>
    <t>Reinforced Concrete, 8"-9" deep, 6"-9" Gravel</t>
  </si>
  <si>
    <t>Curb &amp; Gutter (CG2, CG-3, CG6, &amp; CG7)</t>
  </si>
  <si>
    <t>Curb Cut, CG-12 Detectable Surface</t>
  </si>
  <si>
    <t>Commercial Entrances (CG-11 &amp; CG-13)</t>
  </si>
  <si>
    <t>Residential Driveway C&amp;G/SW</t>
  </si>
  <si>
    <t>Standard Driveway, No Curb</t>
  </si>
  <si>
    <t>Guard Rail, Std. Blocked-Out W Beam - GR2-Strong Post &amp; Std W Beam, Weak Post GR-8</t>
  </si>
  <si>
    <t>Guardrail Terminal, GR-6 (L=12’-6”), GR-7 (L=6’-3”)
MB-4 (L=37’-6”); Type I MB-5 (L=27’-1")</t>
  </si>
  <si>
    <t xml:space="preserve">Guardrail Terminal Type I GR-8 (L=25’) </t>
  </si>
  <si>
    <t xml:space="preserve">Guardrail Terminal Type II, GR-8 &amp; MB-5 (L=13’-6”) </t>
  </si>
  <si>
    <t>SIDEWALKS &amp; TRAILS</t>
  </si>
  <si>
    <t>Sidewalk-Concrete 4”, No Base</t>
  </si>
  <si>
    <t>Sidewalk-Bituminous Concrete, 2” with 4” Base</t>
  </si>
  <si>
    <t>Trails-Wood chip, 4’ wide (Inc. Exc.&amp;Grading)</t>
  </si>
  <si>
    <t>Trail- Bituminous 6’-10'  wide</t>
  </si>
  <si>
    <t>Timber Wall (Ht=6' or Less)</t>
  </si>
  <si>
    <t>Concrete Gravity (Ht=6' or Less)</t>
  </si>
  <si>
    <t>Concrete Gravity (Ht over 6')</t>
  </si>
  <si>
    <t>Fence (Standard, Board, Chain Link)</t>
  </si>
  <si>
    <t>Tot Lot (Includes Surface &amp; Equipment)</t>
  </si>
  <si>
    <t>Trash enclosure - Wood/Brick 6' High</t>
  </si>
  <si>
    <t>Traffic Barricade - TB-1</t>
  </si>
  <si>
    <t>Bus Shelter</t>
  </si>
  <si>
    <t>Steel Pipe Property Corner Marker Incl. Survey</t>
  </si>
  <si>
    <t>ROW Monuments Surveyed in Place</t>
  </si>
  <si>
    <t>SPECIAL ITEMS</t>
  </si>
  <si>
    <t xml:space="preserve"> SUBTOTAL:</t>
  </si>
  <si>
    <t>Project Name:</t>
  </si>
  <si>
    <t>Signalization</t>
  </si>
  <si>
    <t>Manufactured BMPs</t>
  </si>
  <si>
    <t xml:space="preserve">Project Number: </t>
  </si>
  <si>
    <t>IN</t>
  </si>
  <si>
    <t>ITEM TOTAL</t>
  </si>
  <si>
    <t xml:space="preserve">SY </t>
  </si>
  <si>
    <t>Bituminous Concrete (Base, Intermediate, &amp; Top + Coat)</t>
  </si>
  <si>
    <t>Decidious Trees 1"- 2" Caliper</t>
  </si>
  <si>
    <t>Decidious Trees 3"- 4" Caliper</t>
  </si>
  <si>
    <t>Curb Drop Inlet, Precast, 36"- 48"  Pipes</t>
  </si>
  <si>
    <t>Curb Drop Inlet, Precast, 12"- 30"  Pipes</t>
  </si>
  <si>
    <t xml:space="preserve">Plug Pipe 42”- 60” </t>
  </si>
  <si>
    <t xml:space="preserve">Plug Pipe 6”- 36” </t>
  </si>
  <si>
    <t>Rip Rap Dry, Class I - III, 18” Depth</t>
  </si>
  <si>
    <t>Connection to Existing Structures 12”- 60” Pipe</t>
  </si>
  <si>
    <t>Non-Manufactured SWM BMP Facilities</t>
  </si>
  <si>
    <t>Standard Manhole (MH-1) 6' Depth W/Frame &amp; Cover</t>
  </si>
  <si>
    <t>Standard Manhole (MH-1), Depth Below 6'</t>
  </si>
  <si>
    <t>Aggregate Material Base Type I</t>
  </si>
  <si>
    <t>Depth of Aggregate (Inches)</t>
  </si>
  <si>
    <t xml:space="preserve">Depth of Pavement Section (Inches) </t>
  </si>
  <si>
    <r>
      <t>Median/Ditch Drop Inlet &amp; Std Yard Inlet (DI-7),(DI-7A)
(DI-7B)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Type III Top 12”-42” Pipe Inlet (H=10’)</t>
    </r>
  </si>
  <si>
    <r>
      <t xml:space="preserve">See </t>
    </r>
    <r>
      <rPr>
        <sz val="10"/>
        <rFont val="Arial"/>
        <family val="2"/>
      </rPr>
      <t>Note 1</t>
    </r>
  </si>
  <si>
    <r>
      <t xml:space="preserve">See </t>
    </r>
    <r>
      <rPr>
        <sz val="10"/>
        <rFont val="Arial"/>
        <family val="2"/>
      </rPr>
      <t>Note 2</t>
    </r>
  </si>
  <si>
    <r>
      <t xml:space="preserve">See </t>
    </r>
    <r>
      <rPr>
        <sz val="10"/>
        <rFont val="Arial"/>
        <family val="2"/>
      </rPr>
      <t>Note 3.</t>
    </r>
  </si>
  <si>
    <t>Yard or Drop Inlet (DI-6C) &amp; (DI-6D) 30”- 48” Pipe Inlet (H=10’)</t>
  </si>
  <si>
    <t>Yard or Drop Inlet (DI-6A) &amp; (DI-6B) 12”- 24” Pipe Inlet (H=8’)</t>
  </si>
  <si>
    <t>+10% CONTINGENCIES:</t>
  </si>
  <si>
    <t xml:space="preserve">4% INFLATION FACTOR: </t>
  </si>
  <si>
    <t>The Amount to be Posted for Site plans is 35% of the 2 Year Estimate=</t>
  </si>
  <si>
    <t>Total for Two (2) Year Estimate=</t>
  </si>
  <si>
    <t>DATE:</t>
  </si>
  <si>
    <t>Prepared by/Firm:</t>
  </si>
  <si>
    <r>
      <rPr>
        <b/>
        <sz val="12"/>
        <rFont val="Arial"/>
        <family val="2"/>
      </rPr>
      <t xml:space="preserve">COUNTY OF LOUDOUN, VIRGINIA </t>
    </r>
    <r>
      <rPr>
        <b/>
        <sz val="11"/>
        <rFont val="Arial"/>
        <family val="2"/>
      </rPr>
      <t xml:space="preserve">
STPL UNIT PRICE LIST - EFFECTIVE SEPTEMBER 1, 2019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</si>
</sst>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9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center" vertical="center" wrapText="1"/>
    </xf>
    <xf numFmtId="7" fontId="1" fillId="0" borderId="0" applyFont="0" applyFill="0" applyBorder="0" applyProtection="0">
      <alignment horizontal="right" vertical="center"/>
    </xf>
    <xf numFmtId="0" fontId="2" fillId="2" borderId="1" applyNumberFormat="0">
      <alignment horizontal="center" vertical="center" wrapText="1"/>
    </xf>
  </cellStyleXfs>
  <cellXfs count="111">
    <xf numFmtId="0" fontId="0" fillId="0" borderId="0" xfId="0">
      <alignment horizontal="center" vertical="center" wrapText="1"/>
    </xf>
    <xf numFmtId="0" fontId="3" fillId="4" borderId="8" xfId="2" applyFont="1" applyFill="1" applyBorder="1" applyAlignment="1">
      <alignment horizontal="left" wrapText="1"/>
    </xf>
    <xf numFmtId="0" fontId="3" fillId="4" borderId="1" xfId="2" applyFont="1" applyFill="1" applyBorder="1" applyAlignment="1">
      <alignment horizontal="left" wrapText="1"/>
    </xf>
    <xf numFmtId="0" fontId="0" fillId="0" borderId="1" xfId="2" applyFont="1" applyFill="1" applyBorder="1" applyAlignment="1">
      <alignment horizontal="center" wrapText="1"/>
    </xf>
    <xf numFmtId="0" fontId="3" fillId="4" borderId="4" xfId="2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3" fillId="0" borderId="4" xfId="2" applyFont="1" applyFill="1" applyBorder="1" applyAlignment="1" applyProtection="1">
      <alignment wrapText="1"/>
    </xf>
    <xf numFmtId="0" fontId="2" fillId="0" borderId="6" xfId="2" applyFont="1" applyFill="1" applyBorder="1" applyAlignment="1" applyProtection="1">
      <alignment wrapText="1"/>
    </xf>
    <xf numFmtId="0" fontId="0" fillId="0" borderId="2" xfId="2" applyFont="1" applyFill="1" applyBorder="1" applyAlignment="1" applyProtection="1">
      <alignment horizontal="center" wrapText="1"/>
    </xf>
    <xf numFmtId="7" fontId="0" fillId="0" borderId="2" xfId="1" applyFont="1" applyFill="1" applyBorder="1" applyAlignment="1">
      <alignment horizontal="center"/>
    </xf>
    <xf numFmtId="7" fontId="0" fillId="0" borderId="1" xfId="1" applyFont="1" applyFill="1" applyBorder="1" applyAlignment="1">
      <alignment horizontal="center"/>
    </xf>
    <xf numFmtId="0" fontId="3" fillId="0" borderId="9" xfId="2" applyFont="1" applyFill="1" applyBorder="1" applyAlignment="1">
      <alignment wrapText="1"/>
    </xf>
    <xf numFmtId="0" fontId="3" fillId="0" borderId="11" xfId="2" applyFont="1" applyFill="1" applyBorder="1" applyAlignment="1">
      <alignment wrapText="1"/>
    </xf>
    <xf numFmtId="164" fontId="0" fillId="5" borderId="3" xfId="0" applyNumberFormat="1" applyFont="1" applyFill="1" applyBorder="1" applyAlignment="1" applyProtection="1">
      <alignment horizontal="right" wrapText="1"/>
    </xf>
    <xf numFmtId="0" fontId="3" fillId="4" borderId="6" xfId="2" applyFont="1" applyFill="1" applyBorder="1" applyAlignment="1">
      <alignment wrapText="1"/>
    </xf>
    <xf numFmtId="0" fontId="3" fillId="4" borderId="4" xfId="0" applyNumberFormat="1" applyFont="1" applyFill="1" applyBorder="1" applyAlignment="1">
      <alignment wrapText="1"/>
    </xf>
    <xf numFmtId="0" fontId="0" fillId="4" borderId="6" xfId="0" applyNumberFormat="1" applyFont="1" applyFill="1" applyBorder="1" applyAlignment="1">
      <alignment wrapText="1"/>
    </xf>
    <xf numFmtId="0" fontId="3" fillId="0" borderId="4" xfId="2" applyFont="1" applyFill="1" applyBorder="1" applyAlignment="1">
      <alignment wrapText="1"/>
    </xf>
    <xf numFmtId="0" fontId="3" fillId="0" borderId="6" xfId="2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1" fontId="2" fillId="4" borderId="1" xfId="0" applyNumberFormat="1" applyFont="1" applyFill="1" applyBorder="1" applyAlignment="1">
      <alignment wrapText="1"/>
    </xf>
    <xf numFmtId="0" fontId="0" fillId="3" borderId="0" xfId="0" applyFont="1" applyFill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0" fontId="2" fillId="4" borderId="7" xfId="2" applyFont="1" applyFill="1" applyBorder="1" applyAlignment="1">
      <alignment wrapText="1"/>
    </xf>
    <xf numFmtId="164" fontId="2" fillId="4" borderId="7" xfId="2" applyNumberFormat="1" applyFont="1" applyFill="1" applyBorder="1" applyAlignment="1">
      <alignment wrapText="1"/>
    </xf>
    <xf numFmtId="1" fontId="2" fillId="4" borderId="1" xfId="2" applyNumberFormat="1" applyFont="1" applyFill="1" applyBorder="1" applyAlignment="1">
      <alignment wrapText="1"/>
    </xf>
    <xf numFmtId="0" fontId="0" fillId="4" borderId="2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4" borderId="2" xfId="2" applyFont="1" applyFill="1" applyBorder="1" applyAlignment="1">
      <alignment horizontal="center" wrapText="1"/>
    </xf>
    <xf numFmtId="164" fontId="0" fillId="4" borderId="1" xfId="2" applyNumberFormat="1" applyFont="1" applyFill="1" applyBorder="1" applyAlignment="1">
      <alignment horizontal="right" wrapText="1"/>
    </xf>
    <xf numFmtId="1" fontId="0" fillId="4" borderId="1" xfId="2" applyNumberFormat="1" applyFont="1" applyFill="1" applyBorder="1" applyAlignment="1">
      <alignment horizontal="right" wrapText="1"/>
    </xf>
    <xf numFmtId="165" fontId="0" fillId="4" borderId="1" xfId="0" applyNumberFormat="1" applyFont="1" applyFill="1" applyBorder="1" applyAlignment="1">
      <alignment horizontal="center" wrapText="1"/>
    </xf>
    <xf numFmtId="0" fontId="0" fillId="4" borderId="1" xfId="2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left" wrapText="1"/>
    </xf>
    <xf numFmtId="0" fontId="0" fillId="4" borderId="5" xfId="2" applyFont="1" applyFill="1" applyBorder="1" applyAlignment="1">
      <alignment horizontal="center" wrapText="1"/>
    </xf>
    <xf numFmtId="164" fontId="0" fillId="4" borderId="5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 wrapText="1"/>
    </xf>
    <xf numFmtId="0" fontId="2" fillId="4" borderId="1" xfId="2" applyFont="1" applyFill="1" applyBorder="1" applyAlignment="1">
      <alignment horizontal="center" wrapText="1"/>
    </xf>
    <xf numFmtId="164" fontId="2" fillId="4" borderId="1" xfId="2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2" applyFont="1" applyFill="1" applyBorder="1" applyAlignment="1">
      <alignment horizontal="left" wrapText="1"/>
    </xf>
    <xf numFmtId="0" fontId="0" fillId="4" borderId="4" xfId="0" applyFont="1" applyFill="1" applyBorder="1" applyAlignment="1">
      <alignment horizontal="left" wrapText="1"/>
    </xf>
    <xf numFmtId="0" fontId="0" fillId="4" borderId="4" xfId="0" applyNumberFormat="1" applyFont="1" applyFill="1" applyBorder="1" applyAlignment="1">
      <alignment horizontal="left" wrapText="1"/>
    </xf>
    <xf numFmtId="0" fontId="0" fillId="0" borderId="1" xfId="2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 applyProtection="1">
      <alignment horizontal="left" wrapText="1"/>
    </xf>
    <xf numFmtId="0" fontId="0" fillId="0" borderId="1" xfId="0" applyFont="1" applyFill="1" applyBorder="1" applyAlignment="1" applyProtection="1">
      <alignment horizontal="center" wrapText="1"/>
    </xf>
    <xf numFmtId="164" fontId="0" fillId="0" borderId="1" xfId="0" applyNumberFormat="1" applyFont="1" applyFill="1" applyBorder="1" applyAlignment="1" applyProtection="1">
      <alignment horizontal="right" wrapText="1"/>
    </xf>
    <xf numFmtId="164" fontId="0" fillId="0" borderId="1" xfId="2" applyNumberFormat="1" applyFont="1" applyFill="1" applyBorder="1" applyAlignment="1">
      <alignment horizontal="right" wrapText="1"/>
    </xf>
    <xf numFmtId="164" fontId="3" fillId="0" borderId="1" xfId="2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164" fontId="0" fillId="0" borderId="3" xfId="0" applyNumberFormat="1" applyFont="1" applyFill="1" applyBorder="1" applyAlignment="1" applyProtection="1">
      <alignment horizontal="right" wrapText="1"/>
    </xf>
    <xf numFmtId="0" fontId="0" fillId="0" borderId="8" xfId="0" applyFont="1" applyFill="1" applyBorder="1" applyAlignment="1">
      <alignment horizontal="left" wrapText="1"/>
    </xf>
    <xf numFmtId="0" fontId="0" fillId="0" borderId="2" xfId="0" applyFont="1" applyFill="1" applyBorder="1" applyAlignment="1" applyProtection="1">
      <alignment horizontal="center" wrapText="1"/>
    </xf>
    <xf numFmtId="165" fontId="0" fillId="5" borderId="1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5" xfId="2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0" fontId="0" fillId="0" borderId="3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0" fillId="4" borderId="3" xfId="2" applyFont="1" applyFill="1" applyBorder="1" applyAlignment="1">
      <alignment wrapText="1"/>
    </xf>
    <xf numFmtId="164" fontId="0" fillId="4" borderId="1" xfId="2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wrapText="1"/>
    </xf>
    <xf numFmtId="1" fontId="0" fillId="4" borderId="1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 applyProtection="1">
      <alignment horizontal="left" wrapText="1"/>
    </xf>
    <xf numFmtId="0" fontId="0" fillId="4" borderId="1" xfId="0" applyFont="1" applyFill="1" applyBorder="1" applyAlignment="1" applyProtection="1">
      <alignment horizontal="center"/>
    </xf>
    <xf numFmtId="164" fontId="0" fillId="4" borderId="1" xfId="0" applyNumberFormat="1" applyFont="1" applyFill="1" applyBorder="1" applyAlignment="1" applyProtection="1">
      <alignment horizontal="right" wrapText="1"/>
    </xf>
    <xf numFmtId="164" fontId="2" fillId="0" borderId="1" xfId="2" applyNumberFormat="1" applyFont="1" applyFill="1" applyBorder="1" applyAlignment="1" applyProtection="1">
      <alignment wrapText="1"/>
    </xf>
    <xf numFmtId="0" fontId="0" fillId="0" borderId="1" xfId="2" applyFont="1" applyFill="1" applyBorder="1" applyAlignment="1" applyProtection="1">
      <alignment horizontal="center" wrapText="1"/>
    </xf>
    <xf numFmtId="0" fontId="0" fillId="0" borderId="1" xfId="2" applyFont="1" applyFill="1" applyBorder="1" applyAlignment="1" applyProtection="1">
      <alignment horizontal="left" wrapText="1"/>
    </xf>
    <xf numFmtId="164" fontId="0" fillId="0" borderId="1" xfId="2" applyNumberFormat="1" applyFont="1" applyFill="1" applyBorder="1" applyAlignment="1" applyProtection="1">
      <alignment horizontal="right" wrapText="1"/>
    </xf>
    <xf numFmtId="0" fontId="0" fillId="0" borderId="2" xfId="2" applyFont="1" applyFill="1" applyBorder="1" applyAlignment="1" applyProtection="1">
      <alignment horizontal="left" wrapText="1"/>
    </xf>
    <xf numFmtId="1" fontId="0" fillId="0" borderId="2" xfId="2" applyNumberFormat="1" applyFont="1" applyFill="1" applyBorder="1" applyAlignment="1" applyProtection="1">
      <alignment horizontal="right"/>
    </xf>
    <xf numFmtId="1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 wrapText="1"/>
    </xf>
    <xf numFmtId="1" fontId="0" fillId="3" borderId="0" xfId="0" applyNumberFormat="1" applyFont="1" applyFill="1">
      <alignment horizontal="center" vertical="center" wrapText="1"/>
    </xf>
    <xf numFmtId="0" fontId="0" fillId="0" borderId="0" xfId="0" applyFont="1" applyFill="1">
      <alignment horizontal="center" vertical="center" wrapText="1"/>
    </xf>
    <xf numFmtId="1" fontId="0" fillId="0" borderId="0" xfId="0" applyNumberFormat="1" applyFont="1" applyFill="1">
      <alignment horizontal="center" vertical="center" wrapText="1"/>
    </xf>
    <xf numFmtId="0" fontId="0" fillId="0" borderId="0" xfId="0" applyFont="1" applyFill="1" applyBorder="1" applyAlignment="1" applyProtection="1">
      <alignment horizontal="right" wrapText="1"/>
    </xf>
    <xf numFmtId="164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right" wrapText="1"/>
    </xf>
    <xf numFmtId="164" fontId="0" fillId="0" borderId="0" xfId="0" applyNumberFormat="1" applyFont="1" applyFill="1" applyBorder="1" applyAlignment="1" applyProtection="1">
      <alignment horizontal="left" wrapText="1"/>
    </xf>
    <xf numFmtId="164" fontId="0" fillId="0" borderId="7" xfId="0" applyNumberFormat="1" applyFont="1" applyFill="1" applyBorder="1" applyAlignment="1" applyProtection="1">
      <alignment horizontal="left" wrapText="1"/>
    </xf>
    <xf numFmtId="1" fontId="0" fillId="0" borderId="0" xfId="0" quotePrefix="1" applyNumberFormat="1" applyFont="1" applyFill="1" applyBorder="1" applyAlignment="1" applyProtection="1">
      <alignment horizontal="right" wrapText="1"/>
    </xf>
    <xf numFmtId="164" fontId="0" fillId="0" borderId="6" xfId="0" applyNumberFormat="1" applyFont="1" applyFill="1" applyBorder="1" applyAlignment="1" applyProtection="1">
      <alignment horizontal="left" wrapText="1"/>
    </xf>
    <xf numFmtId="1" fontId="0" fillId="0" borderId="0" xfId="0" applyNumberFormat="1" applyFont="1" applyFill="1" applyBorder="1" applyAlignment="1" applyProtection="1">
      <alignment horizontal="right" wrapText="1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Normal" xfId="0" builtinId="0"/>
    <cellStyle name="Titles" xfId="2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3"/>
  <sheetViews>
    <sheetView showGridLines="0" showZeros="0" tabSelected="1" showOutlineSymbols="0" view="pageBreakPreview" zoomScale="115" zoomScaleNormal="120" zoomScaleSheetLayoutView="115" workbookViewId="0">
      <selection sqref="A1:E2"/>
    </sheetView>
  </sheetViews>
  <sheetFormatPr defaultColWidth="9.1796875" defaultRowHeight="12.5" x14ac:dyDescent="0.25"/>
  <cols>
    <col min="1" max="1" width="52.7265625" style="23" customWidth="1"/>
    <col min="2" max="2" width="7.7265625" style="23" customWidth="1"/>
    <col min="3" max="3" width="12.26953125" style="23" customWidth="1"/>
    <col min="4" max="4" width="12.26953125" style="89" customWidth="1"/>
    <col min="5" max="5" width="14.7265625" style="23" customWidth="1"/>
    <col min="6" max="16384" width="9.1796875" style="23"/>
  </cols>
  <sheetData>
    <row r="1" spans="1:5" ht="17.25" customHeight="1" x14ac:dyDescent="0.25">
      <c r="A1" s="103" t="s">
        <v>170</v>
      </c>
      <c r="B1" s="103"/>
      <c r="C1" s="103"/>
      <c r="D1" s="103"/>
      <c r="E1" s="103"/>
    </row>
    <row r="2" spans="1:5" ht="18" customHeight="1" x14ac:dyDescent="0.25">
      <c r="A2" s="103"/>
      <c r="B2" s="103"/>
      <c r="C2" s="103"/>
      <c r="D2" s="103"/>
      <c r="E2" s="103"/>
    </row>
    <row r="3" spans="1:5" ht="13.5" customHeight="1" x14ac:dyDescent="0.25">
      <c r="A3" s="108" t="s">
        <v>169</v>
      </c>
      <c r="B3" s="109"/>
      <c r="C3" s="110"/>
      <c r="D3" s="106" t="s">
        <v>168</v>
      </c>
      <c r="E3" s="107"/>
    </row>
    <row r="4" spans="1:5" ht="14.25" customHeight="1" thickBot="1" x14ac:dyDescent="0.3">
      <c r="A4" s="104" t="s">
        <v>136</v>
      </c>
      <c r="B4" s="105"/>
      <c r="C4" s="100" t="s">
        <v>139</v>
      </c>
      <c r="D4" s="101"/>
      <c r="E4" s="102"/>
    </row>
    <row r="5" spans="1:5" ht="13.5" customHeight="1" x14ac:dyDescent="0.25">
      <c r="A5" s="24" t="s">
        <v>0</v>
      </c>
      <c r="B5" s="25" t="s">
        <v>1</v>
      </c>
      <c r="C5" s="25" t="s">
        <v>3</v>
      </c>
      <c r="D5" s="26" t="s">
        <v>4</v>
      </c>
      <c r="E5" s="25" t="s">
        <v>141</v>
      </c>
    </row>
    <row r="6" spans="1:5" ht="13" customHeight="1" x14ac:dyDescent="0.3">
      <c r="A6" s="1" t="s">
        <v>31</v>
      </c>
      <c r="B6" s="27"/>
      <c r="C6" s="28"/>
      <c r="D6" s="29"/>
      <c r="E6" s="30"/>
    </row>
    <row r="7" spans="1:5" ht="13" customHeight="1" x14ac:dyDescent="0.25">
      <c r="A7" s="31" t="s">
        <v>5</v>
      </c>
      <c r="B7" s="32" t="s">
        <v>6</v>
      </c>
      <c r="C7" s="33">
        <v>7500</v>
      </c>
      <c r="D7" s="34"/>
      <c r="E7" s="35">
        <f>C7*D7</f>
        <v>0</v>
      </c>
    </row>
    <row r="8" spans="1:5" ht="13" customHeight="1" x14ac:dyDescent="0.25">
      <c r="A8" s="31" t="s">
        <v>7</v>
      </c>
      <c r="B8" s="36" t="s">
        <v>2</v>
      </c>
      <c r="C8" s="33">
        <v>3500</v>
      </c>
      <c r="D8" s="34"/>
      <c r="E8" s="35">
        <f t="shared" ref="E8:E65" si="0">C8*D8</f>
        <v>0</v>
      </c>
    </row>
    <row r="9" spans="1:5" ht="13" customHeight="1" x14ac:dyDescent="0.25">
      <c r="A9" s="37" t="s">
        <v>8</v>
      </c>
      <c r="B9" s="38" t="s">
        <v>2</v>
      </c>
      <c r="C9" s="39">
        <v>1250</v>
      </c>
      <c r="D9" s="34"/>
      <c r="E9" s="35">
        <f t="shared" si="0"/>
        <v>0</v>
      </c>
    </row>
    <row r="10" spans="1:5" ht="13" customHeight="1" x14ac:dyDescent="0.3">
      <c r="A10" s="2" t="s">
        <v>12</v>
      </c>
      <c r="B10" s="42"/>
      <c r="C10" s="43"/>
      <c r="D10" s="34"/>
      <c r="E10" s="35">
        <f t="shared" si="0"/>
        <v>0</v>
      </c>
    </row>
    <row r="11" spans="1:5" ht="13" customHeight="1" x14ac:dyDescent="0.25">
      <c r="A11" s="31" t="s">
        <v>32</v>
      </c>
      <c r="B11" s="44" t="s">
        <v>11</v>
      </c>
      <c r="C11" s="41">
        <v>3</v>
      </c>
      <c r="D11" s="34"/>
      <c r="E11" s="35">
        <f t="shared" si="0"/>
        <v>0</v>
      </c>
    </row>
    <row r="12" spans="1:5" ht="13" customHeight="1" x14ac:dyDescent="0.25">
      <c r="A12" s="31" t="s">
        <v>33</v>
      </c>
      <c r="B12" s="44" t="s">
        <v>11</v>
      </c>
      <c r="C12" s="41">
        <v>8.25</v>
      </c>
      <c r="D12" s="34"/>
      <c r="E12" s="35">
        <f t="shared" si="0"/>
        <v>0</v>
      </c>
    </row>
    <row r="13" spans="1:5" ht="13" customHeight="1" x14ac:dyDescent="0.25">
      <c r="A13" s="31" t="s">
        <v>34</v>
      </c>
      <c r="B13" s="44" t="s">
        <v>2</v>
      </c>
      <c r="C13" s="41">
        <v>65</v>
      </c>
      <c r="D13" s="34"/>
      <c r="E13" s="35">
        <f t="shared" si="0"/>
        <v>0</v>
      </c>
    </row>
    <row r="14" spans="1:5" ht="13" customHeight="1" x14ac:dyDescent="0.25">
      <c r="A14" s="31" t="s">
        <v>35</v>
      </c>
      <c r="B14" s="44" t="s">
        <v>2</v>
      </c>
      <c r="C14" s="41">
        <v>85</v>
      </c>
      <c r="D14" s="34"/>
      <c r="E14" s="35">
        <f t="shared" si="0"/>
        <v>0</v>
      </c>
    </row>
    <row r="15" spans="1:5" ht="13" customHeight="1" x14ac:dyDescent="0.25">
      <c r="A15" s="45" t="s">
        <v>144</v>
      </c>
      <c r="B15" s="36" t="s">
        <v>2</v>
      </c>
      <c r="C15" s="33">
        <v>895</v>
      </c>
      <c r="D15" s="34"/>
      <c r="E15" s="35">
        <f t="shared" si="0"/>
        <v>0</v>
      </c>
    </row>
    <row r="16" spans="1:5" ht="13" customHeight="1" x14ac:dyDescent="0.25">
      <c r="A16" s="45" t="s">
        <v>145</v>
      </c>
      <c r="B16" s="36" t="s">
        <v>2</v>
      </c>
      <c r="C16" s="33">
        <v>1750</v>
      </c>
      <c r="D16" s="34"/>
      <c r="E16" s="35">
        <f t="shared" si="0"/>
        <v>0</v>
      </c>
    </row>
    <row r="17" spans="1:5" ht="13" customHeight="1" x14ac:dyDescent="0.25">
      <c r="A17" s="45" t="s">
        <v>36</v>
      </c>
      <c r="B17" s="36" t="s">
        <v>2</v>
      </c>
      <c r="C17" s="33">
        <v>300</v>
      </c>
      <c r="D17" s="34"/>
      <c r="E17" s="35">
        <f t="shared" si="0"/>
        <v>0</v>
      </c>
    </row>
    <row r="18" spans="1:5" ht="13" customHeight="1" x14ac:dyDescent="0.25">
      <c r="A18" s="45" t="s">
        <v>37</v>
      </c>
      <c r="B18" s="44" t="s">
        <v>2</v>
      </c>
      <c r="C18" s="33">
        <v>500</v>
      </c>
      <c r="D18" s="34"/>
      <c r="E18" s="35">
        <f t="shared" si="0"/>
        <v>0</v>
      </c>
    </row>
    <row r="19" spans="1:5" ht="13" customHeight="1" x14ac:dyDescent="0.25">
      <c r="A19" s="45" t="s">
        <v>38</v>
      </c>
      <c r="B19" s="44" t="s">
        <v>2</v>
      </c>
      <c r="C19" s="33">
        <v>1150</v>
      </c>
      <c r="D19" s="34"/>
      <c r="E19" s="35">
        <f t="shared" si="0"/>
        <v>0</v>
      </c>
    </row>
    <row r="20" spans="1:5" ht="13" customHeight="1" x14ac:dyDescent="0.25">
      <c r="A20" s="31" t="s">
        <v>39</v>
      </c>
      <c r="B20" s="44" t="s">
        <v>13</v>
      </c>
      <c r="C20" s="33">
        <v>10</v>
      </c>
      <c r="D20" s="34"/>
      <c r="E20" s="35">
        <f t="shared" si="0"/>
        <v>0</v>
      </c>
    </row>
    <row r="21" spans="1:5" ht="13" customHeight="1" x14ac:dyDescent="0.3">
      <c r="A21" s="4" t="s">
        <v>40</v>
      </c>
      <c r="B21" s="15"/>
      <c r="C21" s="15"/>
      <c r="D21" s="34"/>
      <c r="E21" s="35">
        <f t="shared" si="0"/>
        <v>0</v>
      </c>
    </row>
    <row r="22" spans="1:5" ht="13" customHeight="1" x14ac:dyDescent="0.25">
      <c r="A22" s="31" t="s">
        <v>41</v>
      </c>
      <c r="B22" s="44" t="s">
        <v>10</v>
      </c>
      <c r="C22" s="41">
        <v>125</v>
      </c>
      <c r="D22" s="34"/>
      <c r="E22" s="35">
        <f t="shared" si="0"/>
        <v>0</v>
      </c>
    </row>
    <row r="23" spans="1:5" ht="13" customHeight="1" x14ac:dyDescent="0.25">
      <c r="A23" s="31" t="s">
        <v>42</v>
      </c>
      <c r="B23" s="44" t="s">
        <v>10</v>
      </c>
      <c r="C23" s="41">
        <v>150</v>
      </c>
      <c r="D23" s="34"/>
      <c r="E23" s="35">
        <f t="shared" si="0"/>
        <v>0</v>
      </c>
    </row>
    <row r="24" spans="1:5" ht="13" customHeight="1" x14ac:dyDescent="0.25">
      <c r="A24" s="31" t="s">
        <v>16</v>
      </c>
      <c r="B24" s="44" t="s">
        <v>13</v>
      </c>
      <c r="C24" s="41">
        <v>3</v>
      </c>
      <c r="D24" s="34"/>
      <c r="E24" s="35">
        <f t="shared" si="0"/>
        <v>0</v>
      </c>
    </row>
    <row r="25" spans="1:5" ht="13" customHeight="1" x14ac:dyDescent="0.25">
      <c r="A25" s="46" t="s">
        <v>43</v>
      </c>
      <c r="B25" s="44" t="s">
        <v>13</v>
      </c>
      <c r="C25" s="41">
        <v>25</v>
      </c>
      <c r="D25" s="34"/>
      <c r="E25" s="35">
        <f t="shared" si="0"/>
        <v>0</v>
      </c>
    </row>
    <row r="26" spans="1:5" ht="13" customHeight="1" x14ac:dyDescent="0.25">
      <c r="A26" s="47" t="s">
        <v>44</v>
      </c>
      <c r="B26" s="44" t="s">
        <v>13</v>
      </c>
      <c r="C26" s="41">
        <v>85</v>
      </c>
      <c r="D26" s="34"/>
      <c r="E26" s="35">
        <f t="shared" si="0"/>
        <v>0</v>
      </c>
    </row>
    <row r="27" spans="1:5" ht="13" customHeight="1" x14ac:dyDescent="0.25">
      <c r="A27" s="47" t="s">
        <v>45</v>
      </c>
      <c r="B27" s="44" t="s">
        <v>13</v>
      </c>
      <c r="C27" s="41">
        <v>130</v>
      </c>
      <c r="D27" s="34"/>
      <c r="E27" s="35">
        <f t="shared" si="0"/>
        <v>0</v>
      </c>
    </row>
    <row r="28" spans="1:5" ht="13" customHeight="1" x14ac:dyDescent="0.25">
      <c r="A28" s="47" t="s">
        <v>46</v>
      </c>
      <c r="B28" s="44" t="s">
        <v>13</v>
      </c>
      <c r="C28" s="41">
        <v>225</v>
      </c>
      <c r="D28" s="34"/>
      <c r="E28" s="35">
        <f t="shared" si="0"/>
        <v>0</v>
      </c>
    </row>
    <row r="29" spans="1:5" ht="13" customHeight="1" x14ac:dyDescent="0.25">
      <c r="A29" s="47" t="s">
        <v>47</v>
      </c>
      <c r="B29" s="44" t="s">
        <v>13</v>
      </c>
      <c r="C29" s="41">
        <v>365</v>
      </c>
      <c r="D29" s="34"/>
      <c r="E29" s="35">
        <f t="shared" si="0"/>
        <v>0</v>
      </c>
    </row>
    <row r="30" spans="1:5" ht="13" customHeight="1" x14ac:dyDescent="0.25">
      <c r="A30" s="47" t="s">
        <v>48</v>
      </c>
      <c r="B30" s="44" t="s">
        <v>13</v>
      </c>
      <c r="C30" s="41">
        <v>495</v>
      </c>
      <c r="D30" s="34"/>
      <c r="E30" s="35">
        <f t="shared" si="0"/>
        <v>0</v>
      </c>
    </row>
    <row r="31" spans="1:5" ht="13" customHeight="1" x14ac:dyDescent="0.25">
      <c r="A31" s="47" t="s">
        <v>49</v>
      </c>
      <c r="B31" s="44" t="s">
        <v>13</v>
      </c>
      <c r="C31" s="41">
        <v>175</v>
      </c>
      <c r="D31" s="34"/>
      <c r="E31" s="35">
        <f t="shared" si="0"/>
        <v>0</v>
      </c>
    </row>
    <row r="32" spans="1:5" ht="13" customHeight="1" x14ac:dyDescent="0.25">
      <c r="A32" s="47" t="s">
        <v>50</v>
      </c>
      <c r="B32" s="44" t="s">
        <v>13</v>
      </c>
      <c r="C32" s="41">
        <v>355</v>
      </c>
      <c r="D32" s="34"/>
      <c r="E32" s="35">
        <f t="shared" si="0"/>
        <v>0</v>
      </c>
    </row>
    <row r="33" spans="1:5" ht="13" customHeight="1" x14ac:dyDescent="0.25">
      <c r="A33" s="47" t="s">
        <v>51</v>
      </c>
      <c r="B33" s="44" t="s">
        <v>13</v>
      </c>
      <c r="C33" s="41">
        <v>625</v>
      </c>
      <c r="D33" s="34"/>
      <c r="E33" s="35">
        <f t="shared" si="0"/>
        <v>0</v>
      </c>
    </row>
    <row r="34" spans="1:5" ht="13" customHeight="1" x14ac:dyDescent="0.25">
      <c r="A34" s="47" t="s">
        <v>52</v>
      </c>
      <c r="B34" s="44" t="s">
        <v>13</v>
      </c>
      <c r="C34" s="41">
        <v>45</v>
      </c>
      <c r="D34" s="34"/>
      <c r="E34" s="35">
        <f t="shared" si="0"/>
        <v>0</v>
      </c>
    </row>
    <row r="35" spans="1:5" ht="13" customHeight="1" x14ac:dyDescent="0.25">
      <c r="A35" s="47" t="s">
        <v>53</v>
      </c>
      <c r="B35" s="44" t="s">
        <v>13</v>
      </c>
      <c r="C35" s="41">
        <v>115</v>
      </c>
      <c r="D35" s="34"/>
      <c r="E35" s="35">
        <f t="shared" si="0"/>
        <v>0</v>
      </c>
    </row>
    <row r="36" spans="1:5" ht="13" customHeight="1" x14ac:dyDescent="0.25">
      <c r="A36" s="47" t="s">
        <v>54</v>
      </c>
      <c r="B36" s="44" t="s">
        <v>13</v>
      </c>
      <c r="C36" s="41">
        <v>185</v>
      </c>
      <c r="D36" s="34"/>
      <c r="E36" s="35">
        <f t="shared" si="0"/>
        <v>0</v>
      </c>
    </row>
    <row r="37" spans="1:5" ht="13" customHeight="1" x14ac:dyDescent="0.25">
      <c r="A37" s="47" t="s">
        <v>55</v>
      </c>
      <c r="B37" s="44" t="s">
        <v>13</v>
      </c>
      <c r="C37" s="41">
        <v>275</v>
      </c>
      <c r="D37" s="34"/>
      <c r="E37" s="35">
        <f t="shared" si="0"/>
        <v>0</v>
      </c>
    </row>
    <row r="38" spans="1:5" ht="13" customHeight="1" x14ac:dyDescent="0.3">
      <c r="A38" s="16" t="s">
        <v>56</v>
      </c>
      <c r="B38" s="17"/>
      <c r="C38" s="17"/>
      <c r="D38" s="34"/>
      <c r="E38" s="35">
        <f t="shared" si="0"/>
        <v>0</v>
      </c>
    </row>
    <row r="39" spans="1:5" ht="13" customHeight="1" x14ac:dyDescent="0.25">
      <c r="A39" s="31" t="s">
        <v>57</v>
      </c>
      <c r="B39" s="44" t="s">
        <v>2</v>
      </c>
      <c r="C39" s="41">
        <v>1100</v>
      </c>
      <c r="D39" s="34"/>
      <c r="E39" s="35">
        <f t="shared" si="0"/>
        <v>0</v>
      </c>
    </row>
    <row r="40" spans="1:5" ht="13" customHeight="1" x14ac:dyDescent="0.25">
      <c r="A40" s="31" t="s">
        <v>58</v>
      </c>
      <c r="B40" s="44" t="s">
        <v>2</v>
      </c>
      <c r="C40" s="41">
        <v>3050</v>
      </c>
      <c r="D40" s="34"/>
      <c r="E40" s="35">
        <f t="shared" si="0"/>
        <v>0</v>
      </c>
    </row>
    <row r="41" spans="1:5" ht="13" customHeight="1" x14ac:dyDescent="0.25">
      <c r="A41" s="31" t="s">
        <v>59</v>
      </c>
      <c r="B41" s="44" t="s">
        <v>2</v>
      </c>
      <c r="C41" s="41">
        <v>1950</v>
      </c>
      <c r="D41" s="34"/>
      <c r="E41" s="35">
        <f t="shared" si="0"/>
        <v>0</v>
      </c>
    </row>
    <row r="42" spans="1:5" ht="13" customHeight="1" x14ac:dyDescent="0.25">
      <c r="A42" s="31" t="s">
        <v>60</v>
      </c>
      <c r="B42" s="44" t="s">
        <v>2</v>
      </c>
      <c r="C42" s="41">
        <v>1700</v>
      </c>
      <c r="D42" s="34"/>
      <c r="E42" s="35">
        <f t="shared" si="0"/>
        <v>0</v>
      </c>
    </row>
    <row r="43" spans="1:5" ht="13" customHeight="1" x14ac:dyDescent="0.25">
      <c r="A43" s="31" t="s">
        <v>61</v>
      </c>
      <c r="B43" s="44" t="s">
        <v>2</v>
      </c>
      <c r="C43" s="41">
        <v>1000</v>
      </c>
      <c r="D43" s="34"/>
      <c r="E43" s="35">
        <f t="shared" si="0"/>
        <v>0</v>
      </c>
    </row>
    <row r="44" spans="1:5" ht="13" customHeight="1" x14ac:dyDescent="0.25">
      <c r="A44" s="31" t="s">
        <v>62</v>
      </c>
      <c r="B44" s="44" t="s">
        <v>2</v>
      </c>
      <c r="C44" s="41">
        <v>1545</v>
      </c>
      <c r="D44" s="34"/>
      <c r="E44" s="35">
        <f t="shared" si="0"/>
        <v>0</v>
      </c>
    </row>
    <row r="45" spans="1:5" ht="13" customHeight="1" x14ac:dyDescent="0.25">
      <c r="A45" s="31" t="s">
        <v>63</v>
      </c>
      <c r="B45" s="44" t="s">
        <v>2</v>
      </c>
      <c r="C45" s="41">
        <v>2175</v>
      </c>
      <c r="D45" s="34"/>
      <c r="E45" s="35">
        <f t="shared" si="0"/>
        <v>0</v>
      </c>
    </row>
    <row r="46" spans="1:5" ht="13" customHeight="1" x14ac:dyDescent="0.25">
      <c r="A46" s="31" t="s">
        <v>64</v>
      </c>
      <c r="B46" s="44" t="s">
        <v>2</v>
      </c>
      <c r="C46" s="41">
        <v>960</v>
      </c>
      <c r="D46" s="34"/>
      <c r="E46" s="35">
        <f t="shared" si="0"/>
        <v>0</v>
      </c>
    </row>
    <row r="47" spans="1:5" ht="13" customHeight="1" x14ac:dyDescent="0.25">
      <c r="A47" s="31" t="s">
        <v>65</v>
      </c>
      <c r="B47" s="44" t="s">
        <v>2</v>
      </c>
      <c r="C47" s="41">
        <v>1700</v>
      </c>
      <c r="D47" s="34"/>
      <c r="E47" s="35">
        <f t="shared" si="0"/>
        <v>0</v>
      </c>
    </row>
    <row r="48" spans="1:5" ht="13" customHeight="1" x14ac:dyDescent="0.25">
      <c r="A48" s="31" t="s">
        <v>66</v>
      </c>
      <c r="B48" s="44" t="s">
        <v>2</v>
      </c>
      <c r="C48" s="41">
        <v>2550</v>
      </c>
      <c r="D48" s="34"/>
      <c r="E48" s="35">
        <f t="shared" si="0"/>
        <v>0</v>
      </c>
    </row>
    <row r="49" spans="1:5" ht="13" customHeight="1" x14ac:dyDescent="0.25">
      <c r="A49" s="31" t="s">
        <v>67</v>
      </c>
      <c r="B49" s="44" t="s">
        <v>2</v>
      </c>
      <c r="C49" s="41">
        <v>7635</v>
      </c>
      <c r="D49" s="34"/>
      <c r="E49" s="35">
        <f t="shared" si="0"/>
        <v>0</v>
      </c>
    </row>
    <row r="50" spans="1:5" ht="13" customHeight="1" x14ac:dyDescent="0.25">
      <c r="A50" s="31" t="s">
        <v>68</v>
      </c>
      <c r="B50" s="44" t="s">
        <v>2</v>
      </c>
      <c r="C50" s="41">
        <v>10695</v>
      </c>
      <c r="D50" s="34"/>
      <c r="E50" s="35">
        <f t="shared" si="0"/>
        <v>0</v>
      </c>
    </row>
    <row r="51" spans="1:5" ht="13" customHeight="1" x14ac:dyDescent="0.25">
      <c r="A51" s="31" t="s">
        <v>69</v>
      </c>
      <c r="B51" s="44" t="s">
        <v>2</v>
      </c>
      <c r="C51" s="41">
        <v>7950</v>
      </c>
      <c r="D51" s="34"/>
      <c r="E51" s="35">
        <f t="shared" si="0"/>
        <v>0</v>
      </c>
    </row>
    <row r="52" spans="1:5" ht="13" customHeight="1" x14ac:dyDescent="0.25">
      <c r="A52" s="31" t="s">
        <v>70</v>
      </c>
      <c r="B52" s="44" t="s">
        <v>2</v>
      </c>
      <c r="C52" s="41">
        <v>14125</v>
      </c>
      <c r="D52" s="34"/>
      <c r="E52" s="35">
        <f t="shared" si="0"/>
        <v>0</v>
      </c>
    </row>
    <row r="53" spans="1:5" ht="13" customHeight="1" x14ac:dyDescent="0.25">
      <c r="A53" s="31" t="s">
        <v>71</v>
      </c>
      <c r="B53" s="44" t="s">
        <v>2</v>
      </c>
      <c r="C53" s="41">
        <v>7390</v>
      </c>
      <c r="D53" s="34"/>
      <c r="E53" s="35">
        <f t="shared" si="0"/>
        <v>0</v>
      </c>
    </row>
    <row r="54" spans="1:5" ht="13" customHeight="1" x14ac:dyDescent="0.25">
      <c r="A54" s="31" t="s">
        <v>72</v>
      </c>
      <c r="B54" s="44" t="s">
        <v>2</v>
      </c>
      <c r="C54" s="41">
        <v>6800</v>
      </c>
      <c r="D54" s="34"/>
      <c r="E54" s="35">
        <f t="shared" si="0"/>
        <v>0</v>
      </c>
    </row>
    <row r="55" spans="1:5" ht="13" customHeight="1" x14ac:dyDescent="0.25">
      <c r="A55" s="31" t="s">
        <v>73</v>
      </c>
      <c r="B55" s="44" t="s">
        <v>2</v>
      </c>
      <c r="C55" s="41">
        <v>1365</v>
      </c>
      <c r="D55" s="34"/>
      <c r="E55" s="35">
        <f t="shared" si="0"/>
        <v>0</v>
      </c>
    </row>
    <row r="56" spans="1:5" ht="13" customHeight="1" x14ac:dyDescent="0.25">
      <c r="A56" s="31" t="s">
        <v>74</v>
      </c>
      <c r="B56" s="44" t="s">
        <v>2</v>
      </c>
      <c r="C56" s="41">
        <v>2910</v>
      </c>
      <c r="D56" s="34"/>
      <c r="E56" s="35">
        <f t="shared" si="0"/>
        <v>0</v>
      </c>
    </row>
    <row r="57" spans="1:5" ht="13" customHeight="1" x14ac:dyDescent="0.3">
      <c r="A57" s="4" t="s">
        <v>75</v>
      </c>
      <c r="B57" s="15"/>
      <c r="C57" s="15"/>
      <c r="D57" s="34"/>
      <c r="E57" s="35">
        <f t="shared" si="0"/>
        <v>0</v>
      </c>
    </row>
    <row r="58" spans="1:5" ht="13" customHeight="1" x14ac:dyDescent="0.25">
      <c r="A58" s="45" t="s">
        <v>153</v>
      </c>
      <c r="B58" s="44" t="s">
        <v>2</v>
      </c>
      <c r="C58" s="33">
        <v>5420</v>
      </c>
      <c r="D58" s="34"/>
      <c r="E58" s="35">
        <f t="shared" si="0"/>
        <v>0</v>
      </c>
    </row>
    <row r="59" spans="1:5" ht="13" customHeight="1" x14ac:dyDescent="0.25">
      <c r="A59" s="45" t="s">
        <v>154</v>
      </c>
      <c r="B59" s="44" t="s">
        <v>17</v>
      </c>
      <c r="C59" s="33">
        <v>190</v>
      </c>
      <c r="D59" s="34"/>
      <c r="E59" s="35">
        <f t="shared" si="0"/>
        <v>0</v>
      </c>
    </row>
    <row r="60" spans="1:5" ht="13" customHeight="1" x14ac:dyDescent="0.25">
      <c r="A60" s="48" t="s">
        <v>76</v>
      </c>
      <c r="B60" s="49" t="s">
        <v>2</v>
      </c>
      <c r="C60" s="50">
        <v>4645</v>
      </c>
      <c r="D60" s="34"/>
      <c r="E60" s="35">
        <f t="shared" si="0"/>
        <v>0</v>
      </c>
    </row>
    <row r="61" spans="1:5" ht="13" customHeight="1" x14ac:dyDescent="0.25">
      <c r="A61" s="48" t="s">
        <v>77</v>
      </c>
      <c r="B61" s="49" t="s">
        <v>17</v>
      </c>
      <c r="C61" s="50">
        <v>210</v>
      </c>
      <c r="D61" s="34"/>
      <c r="E61" s="35">
        <f t="shared" si="0"/>
        <v>0</v>
      </c>
    </row>
    <row r="62" spans="1:5" ht="13" customHeight="1" x14ac:dyDescent="0.25">
      <c r="A62" s="51" t="s">
        <v>78</v>
      </c>
      <c r="B62" s="49" t="s">
        <v>2</v>
      </c>
      <c r="C62" s="50">
        <v>7595</v>
      </c>
      <c r="D62" s="34"/>
      <c r="E62" s="35">
        <f t="shared" si="0"/>
        <v>0</v>
      </c>
    </row>
    <row r="63" spans="1:5" ht="13" customHeight="1" x14ac:dyDescent="0.25">
      <c r="A63" s="31" t="s">
        <v>147</v>
      </c>
      <c r="B63" s="44" t="s">
        <v>2</v>
      </c>
      <c r="C63" s="41">
        <v>7325</v>
      </c>
      <c r="D63" s="34"/>
      <c r="E63" s="35">
        <f t="shared" si="0"/>
        <v>0</v>
      </c>
    </row>
    <row r="64" spans="1:5" ht="13" customHeight="1" x14ac:dyDescent="0.25">
      <c r="A64" s="31" t="s">
        <v>146</v>
      </c>
      <c r="B64" s="44" t="s">
        <v>2</v>
      </c>
      <c r="C64" s="41">
        <v>10400</v>
      </c>
      <c r="D64" s="34"/>
      <c r="E64" s="35">
        <f t="shared" si="0"/>
        <v>0</v>
      </c>
    </row>
    <row r="65" spans="1:5" ht="13" customHeight="1" x14ac:dyDescent="0.25">
      <c r="A65" s="52" t="s">
        <v>163</v>
      </c>
      <c r="B65" s="53" t="s">
        <v>2</v>
      </c>
      <c r="C65" s="54">
        <v>5175</v>
      </c>
      <c r="D65" s="34"/>
      <c r="E65" s="35">
        <f t="shared" si="0"/>
        <v>0</v>
      </c>
    </row>
    <row r="66" spans="1:5" ht="13" customHeight="1" x14ac:dyDescent="0.25">
      <c r="A66" s="52" t="s">
        <v>162</v>
      </c>
      <c r="B66" s="53" t="s">
        <v>2</v>
      </c>
      <c r="C66" s="54">
        <v>6895</v>
      </c>
      <c r="D66" s="34"/>
      <c r="E66" s="35">
        <f t="shared" ref="E66:E99" si="1">C66*D66</f>
        <v>0</v>
      </c>
    </row>
    <row r="67" spans="1:5" ht="13" customHeight="1" x14ac:dyDescent="0.3">
      <c r="A67" s="52" t="s">
        <v>158</v>
      </c>
      <c r="B67" s="53" t="s">
        <v>2</v>
      </c>
      <c r="C67" s="54">
        <v>7750</v>
      </c>
      <c r="D67" s="34"/>
      <c r="E67" s="35">
        <f t="shared" si="1"/>
        <v>0</v>
      </c>
    </row>
    <row r="68" spans="1:5" ht="13" customHeight="1" x14ac:dyDescent="0.3">
      <c r="A68" s="18" t="s">
        <v>79</v>
      </c>
      <c r="B68" s="19"/>
      <c r="C68" s="20"/>
      <c r="D68" s="34"/>
      <c r="E68" s="35">
        <f t="shared" si="1"/>
        <v>0</v>
      </c>
    </row>
    <row r="69" spans="1:5" ht="13" customHeight="1" x14ac:dyDescent="0.25">
      <c r="A69" s="51" t="s">
        <v>80</v>
      </c>
      <c r="B69" s="49" t="s">
        <v>13</v>
      </c>
      <c r="C69" s="50">
        <v>425</v>
      </c>
      <c r="D69" s="34"/>
      <c r="E69" s="35">
        <f t="shared" si="1"/>
        <v>0</v>
      </c>
    </row>
    <row r="70" spans="1:5" ht="13" customHeight="1" x14ac:dyDescent="0.25">
      <c r="A70" s="51" t="s">
        <v>81</v>
      </c>
      <c r="B70" s="49" t="s">
        <v>13</v>
      </c>
      <c r="C70" s="50">
        <v>500</v>
      </c>
      <c r="D70" s="34"/>
      <c r="E70" s="35">
        <f t="shared" si="1"/>
        <v>0</v>
      </c>
    </row>
    <row r="71" spans="1:5" ht="13" customHeight="1" x14ac:dyDescent="0.25">
      <c r="A71" s="51" t="s">
        <v>82</v>
      </c>
      <c r="B71" s="49" t="s">
        <v>13</v>
      </c>
      <c r="C71" s="50">
        <v>620</v>
      </c>
      <c r="D71" s="34"/>
      <c r="E71" s="35">
        <f t="shared" si="1"/>
        <v>0</v>
      </c>
    </row>
    <row r="72" spans="1:5" ht="13" customHeight="1" x14ac:dyDescent="0.25">
      <c r="A72" s="51" t="s">
        <v>83</v>
      </c>
      <c r="B72" s="49" t="s">
        <v>13</v>
      </c>
      <c r="C72" s="50">
        <v>855</v>
      </c>
      <c r="D72" s="34"/>
      <c r="E72" s="35">
        <f t="shared" si="1"/>
        <v>0</v>
      </c>
    </row>
    <row r="73" spans="1:5" ht="13" customHeight="1" x14ac:dyDescent="0.25">
      <c r="A73" s="51" t="s">
        <v>84</v>
      </c>
      <c r="B73" s="49" t="s">
        <v>13</v>
      </c>
      <c r="C73" s="50">
        <v>1050</v>
      </c>
      <c r="D73" s="34"/>
      <c r="E73" s="35">
        <f t="shared" si="1"/>
        <v>0</v>
      </c>
    </row>
    <row r="74" spans="1:5" ht="13" customHeight="1" x14ac:dyDescent="0.25">
      <c r="A74" s="52" t="s">
        <v>85</v>
      </c>
      <c r="B74" s="53" t="s">
        <v>13</v>
      </c>
      <c r="C74" s="54">
        <v>1350</v>
      </c>
      <c r="D74" s="34"/>
      <c r="E74" s="35">
        <f t="shared" si="1"/>
        <v>0</v>
      </c>
    </row>
    <row r="75" spans="1:5" ht="13" customHeight="1" x14ac:dyDescent="0.25">
      <c r="A75" s="52" t="s">
        <v>86</v>
      </c>
      <c r="B75" s="53" t="s">
        <v>13</v>
      </c>
      <c r="C75" s="54">
        <v>1580</v>
      </c>
      <c r="D75" s="34"/>
      <c r="E75" s="35">
        <f t="shared" si="1"/>
        <v>0</v>
      </c>
    </row>
    <row r="76" spans="1:5" ht="13" customHeight="1" x14ac:dyDescent="0.25">
      <c r="A76" s="51" t="s">
        <v>87</v>
      </c>
      <c r="B76" s="49" t="s">
        <v>2</v>
      </c>
      <c r="C76" s="50">
        <v>825</v>
      </c>
      <c r="D76" s="34"/>
      <c r="E76" s="35">
        <f t="shared" si="1"/>
        <v>0</v>
      </c>
    </row>
    <row r="77" spans="1:5" ht="13" customHeight="1" x14ac:dyDescent="0.25">
      <c r="A77" s="51" t="s">
        <v>88</v>
      </c>
      <c r="B77" s="49" t="s">
        <v>2</v>
      </c>
      <c r="C77" s="50">
        <v>1235</v>
      </c>
      <c r="D77" s="34"/>
      <c r="E77" s="35">
        <f t="shared" si="1"/>
        <v>0</v>
      </c>
    </row>
    <row r="78" spans="1:5" ht="13" customHeight="1" x14ac:dyDescent="0.25">
      <c r="A78" s="51" t="s">
        <v>89</v>
      </c>
      <c r="B78" s="49" t="s">
        <v>2</v>
      </c>
      <c r="C78" s="50">
        <v>1650</v>
      </c>
      <c r="D78" s="34"/>
      <c r="E78" s="35">
        <f t="shared" si="1"/>
        <v>0</v>
      </c>
    </row>
    <row r="79" spans="1:5" ht="13" customHeight="1" x14ac:dyDescent="0.25">
      <c r="A79" s="51" t="s">
        <v>90</v>
      </c>
      <c r="B79" s="49" t="s">
        <v>2</v>
      </c>
      <c r="C79" s="50">
        <v>3050</v>
      </c>
      <c r="D79" s="34"/>
      <c r="E79" s="35">
        <f t="shared" si="1"/>
        <v>0</v>
      </c>
    </row>
    <row r="80" spans="1:5" ht="13" customHeight="1" x14ac:dyDescent="0.25">
      <c r="A80" s="51" t="s">
        <v>91</v>
      </c>
      <c r="B80" s="49" t="s">
        <v>2</v>
      </c>
      <c r="C80" s="50">
        <v>4050</v>
      </c>
      <c r="D80" s="34"/>
      <c r="E80" s="35">
        <f t="shared" si="1"/>
        <v>0</v>
      </c>
    </row>
    <row r="81" spans="1:5" ht="13" customHeight="1" x14ac:dyDescent="0.25">
      <c r="A81" s="51" t="s">
        <v>92</v>
      </c>
      <c r="B81" s="49" t="s">
        <v>2</v>
      </c>
      <c r="C81" s="50">
        <v>1035</v>
      </c>
      <c r="D81" s="34"/>
      <c r="E81" s="35">
        <f t="shared" si="1"/>
        <v>0</v>
      </c>
    </row>
    <row r="82" spans="1:5" ht="13" customHeight="1" x14ac:dyDescent="0.25">
      <c r="A82" s="51" t="s">
        <v>93</v>
      </c>
      <c r="B82" s="49" t="s">
        <v>2</v>
      </c>
      <c r="C82" s="50">
        <v>1595</v>
      </c>
      <c r="D82" s="34"/>
      <c r="E82" s="35">
        <f t="shared" si="1"/>
        <v>0</v>
      </c>
    </row>
    <row r="83" spans="1:5" ht="13" customHeight="1" x14ac:dyDescent="0.25">
      <c r="A83" s="51" t="s">
        <v>94</v>
      </c>
      <c r="B83" s="49" t="s">
        <v>2</v>
      </c>
      <c r="C83" s="50">
        <v>2100</v>
      </c>
      <c r="D83" s="34"/>
      <c r="E83" s="35">
        <f t="shared" si="1"/>
        <v>0</v>
      </c>
    </row>
    <row r="84" spans="1:5" ht="13" customHeight="1" x14ac:dyDescent="0.25">
      <c r="A84" s="51" t="s">
        <v>95</v>
      </c>
      <c r="B84" s="49" t="s">
        <v>2</v>
      </c>
      <c r="C84" s="50">
        <v>3590</v>
      </c>
      <c r="D84" s="34"/>
      <c r="E84" s="35">
        <f t="shared" si="1"/>
        <v>0</v>
      </c>
    </row>
    <row r="85" spans="1:5" ht="13" customHeight="1" x14ac:dyDescent="0.25">
      <c r="A85" s="51" t="s">
        <v>96</v>
      </c>
      <c r="B85" s="49" t="s">
        <v>2</v>
      </c>
      <c r="C85" s="50">
        <v>4275</v>
      </c>
      <c r="D85" s="34"/>
      <c r="E85" s="35">
        <f t="shared" si="1"/>
        <v>0</v>
      </c>
    </row>
    <row r="86" spans="1:5" ht="13" customHeight="1" x14ac:dyDescent="0.25">
      <c r="A86" s="51" t="s">
        <v>97</v>
      </c>
      <c r="B86" s="49" t="s">
        <v>2</v>
      </c>
      <c r="C86" s="50">
        <v>1630</v>
      </c>
      <c r="D86" s="34"/>
      <c r="E86" s="35">
        <f t="shared" si="1"/>
        <v>0</v>
      </c>
    </row>
    <row r="87" spans="1:5" ht="13" customHeight="1" x14ac:dyDescent="0.25">
      <c r="A87" s="51" t="s">
        <v>98</v>
      </c>
      <c r="B87" s="49" t="s">
        <v>2</v>
      </c>
      <c r="C87" s="50">
        <v>2675</v>
      </c>
      <c r="D87" s="34"/>
      <c r="E87" s="35">
        <f t="shared" si="1"/>
        <v>0</v>
      </c>
    </row>
    <row r="88" spans="1:5" ht="13" customHeight="1" x14ac:dyDescent="0.25">
      <c r="A88" s="51" t="s">
        <v>99</v>
      </c>
      <c r="B88" s="49" t="s">
        <v>2</v>
      </c>
      <c r="C88" s="50">
        <v>4000</v>
      </c>
      <c r="D88" s="34"/>
      <c r="E88" s="35">
        <f t="shared" si="1"/>
        <v>0</v>
      </c>
    </row>
    <row r="89" spans="1:5" ht="13" customHeight="1" x14ac:dyDescent="0.25">
      <c r="A89" s="51" t="s">
        <v>100</v>
      </c>
      <c r="B89" s="49" t="s">
        <v>2</v>
      </c>
      <c r="C89" s="50">
        <v>5845</v>
      </c>
      <c r="D89" s="34"/>
      <c r="E89" s="35">
        <f t="shared" si="1"/>
        <v>0</v>
      </c>
    </row>
    <row r="90" spans="1:5" ht="13" customHeight="1" x14ac:dyDescent="0.3">
      <c r="A90" s="18" t="s">
        <v>101</v>
      </c>
      <c r="B90" s="19"/>
      <c r="C90" s="20"/>
      <c r="D90" s="34"/>
      <c r="E90" s="35">
        <f t="shared" si="1"/>
        <v>0</v>
      </c>
    </row>
    <row r="91" spans="1:5" ht="13" customHeight="1" x14ac:dyDescent="0.25">
      <c r="A91" s="51" t="s">
        <v>151</v>
      </c>
      <c r="B91" s="49" t="s">
        <v>2</v>
      </c>
      <c r="C91" s="50">
        <v>1125</v>
      </c>
      <c r="D91" s="34"/>
      <c r="E91" s="35">
        <f t="shared" si="1"/>
        <v>0</v>
      </c>
    </row>
    <row r="92" spans="1:5" ht="13" customHeight="1" x14ac:dyDescent="0.25">
      <c r="A92" s="51" t="s">
        <v>149</v>
      </c>
      <c r="B92" s="49" t="s">
        <v>2</v>
      </c>
      <c r="C92" s="50">
        <v>300</v>
      </c>
      <c r="D92" s="34"/>
      <c r="E92" s="35">
        <f t="shared" si="1"/>
        <v>0</v>
      </c>
    </row>
    <row r="93" spans="1:5" ht="13" customHeight="1" x14ac:dyDescent="0.25">
      <c r="A93" s="51" t="s">
        <v>148</v>
      </c>
      <c r="B93" s="49" t="s">
        <v>2</v>
      </c>
      <c r="C93" s="50">
        <v>400</v>
      </c>
      <c r="D93" s="34"/>
      <c r="E93" s="35">
        <f t="shared" si="1"/>
        <v>0</v>
      </c>
    </row>
    <row r="94" spans="1:5" ht="13" customHeight="1" x14ac:dyDescent="0.25">
      <c r="A94" s="51" t="s">
        <v>18</v>
      </c>
      <c r="B94" s="49" t="s">
        <v>13</v>
      </c>
      <c r="C94" s="50">
        <v>20</v>
      </c>
      <c r="D94" s="34"/>
      <c r="E94" s="35">
        <f t="shared" si="1"/>
        <v>0</v>
      </c>
    </row>
    <row r="95" spans="1:5" ht="13" customHeight="1" x14ac:dyDescent="0.25">
      <c r="A95" s="51" t="s">
        <v>150</v>
      </c>
      <c r="B95" s="49" t="s">
        <v>11</v>
      </c>
      <c r="C95" s="50">
        <v>70</v>
      </c>
      <c r="D95" s="34"/>
      <c r="E95" s="35">
        <f t="shared" si="1"/>
        <v>0</v>
      </c>
    </row>
    <row r="96" spans="1:5" ht="13" customHeight="1" x14ac:dyDescent="0.25">
      <c r="A96" s="48" t="s">
        <v>102</v>
      </c>
      <c r="B96" s="49" t="s">
        <v>11</v>
      </c>
      <c r="C96" s="55">
        <v>4</v>
      </c>
      <c r="D96" s="34"/>
      <c r="E96" s="35">
        <f t="shared" si="1"/>
        <v>0</v>
      </c>
    </row>
    <row r="97" spans="1:5" ht="13" customHeight="1" x14ac:dyDescent="0.25">
      <c r="A97" s="51" t="s">
        <v>103</v>
      </c>
      <c r="B97" s="49" t="s">
        <v>10</v>
      </c>
      <c r="C97" s="50">
        <v>220</v>
      </c>
      <c r="D97" s="34"/>
      <c r="E97" s="35">
        <f t="shared" si="1"/>
        <v>0</v>
      </c>
    </row>
    <row r="98" spans="1:5" ht="13" customHeight="1" x14ac:dyDescent="0.25">
      <c r="A98" s="51" t="s">
        <v>104</v>
      </c>
      <c r="B98" s="49" t="s">
        <v>11</v>
      </c>
      <c r="C98" s="50">
        <v>80</v>
      </c>
      <c r="D98" s="34"/>
      <c r="E98" s="35">
        <f t="shared" si="1"/>
        <v>0</v>
      </c>
    </row>
    <row r="99" spans="1:5" ht="13" customHeight="1" x14ac:dyDescent="0.25">
      <c r="A99" s="51" t="s">
        <v>105</v>
      </c>
      <c r="B99" s="49" t="s">
        <v>11</v>
      </c>
      <c r="C99" s="50">
        <v>35</v>
      </c>
      <c r="D99" s="34"/>
      <c r="E99" s="35">
        <f t="shared" si="1"/>
        <v>0</v>
      </c>
    </row>
    <row r="100" spans="1:5" ht="13" customHeight="1" x14ac:dyDescent="0.3">
      <c r="A100" s="13" t="s">
        <v>19</v>
      </c>
      <c r="B100" s="12"/>
      <c r="C100" s="56"/>
      <c r="D100" s="34"/>
      <c r="E100" s="35"/>
    </row>
    <row r="101" spans="1:5" ht="13" customHeight="1" x14ac:dyDescent="0.25">
      <c r="A101" s="57" t="s">
        <v>143</v>
      </c>
      <c r="B101" s="53" t="s">
        <v>142</v>
      </c>
      <c r="C101" s="58">
        <v>6.95</v>
      </c>
      <c r="D101" s="34"/>
      <c r="E101" s="35">
        <f>C101*D101*D102</f>
        <v>0</v>
      </c>
    </row>
    <row r="102" spans="1:5" ht="13" customHeight="1" x14ac:dyDescent="0.25">
      <c r="A102" s="59" t="s">
        <v>157</v>
      </c>
      <c r="B102" s="60" t="s">
        <v>140</v>
      </c>
      <c r="C102" s="14"/>
      <c r="D102" s="34"/>
      <c r="E102" s="61"/>
    </row>
    <row r="103" spans="1:5" ht="13" customHeight="1" x14ac:dyDescent="0.25">
      <c r="A103" s="62" t="s">
        <v>155</v>
      </c>
      <c r="B103" s="53" t="s">
        <v>11</v>
      </c>
      <c r="C103" s="58">
        <v>1.75</v>
      </c>
      <c r="D103" s="34"/>
      <c r="E103" s="35">
        <f>C103*D103*D104</f>
        <v>0</v>
      </c>
    </row>
    <row r="104" spans="1:5" ht="13" customHeight="1" x14ac:dyDescent="0.25">
      <c r="A104" s="59" t="s">
        <v>156</v>
      </c>
      <c r="B104" s="53" t="s">
        <v>140</v>
      </c>
      <c r="C104" s="14"/>
      <c r="D104" s="34"/>
      <c r="E104" s="61"/>
    </row>
    <row r="105" spans="1:5" ht="13" customHeight="1" x14ac:dyDescent="0.25">
      <c r="A105" s="63" t="s">
        <v>106</v>
      </c>
      <c r="B105" s="64" t="s">
        <v>11</v>
      </c>
      <c r="C105" s="54">
        <v>15</v>
      </c>
      <c r="D105" s="34"/>
      <c r="E105" s="35">
        <f t="shared" ref="E105:E147" si="2">C105*D105</f>
        <v>0</v>
      </c>
    </row>
    <row r="106" spans="1:5" ht="13" customHeight="1" x14ac:dyDescent="0.25">
      <c r="A106" s="51" t="s">
        <v>107</v>
      </c>
      <c r="B106" s="65" t="s">
        <v>11</v>
      </c>
      <c r="C106" s="50">
        <v>20</v>
      </c>
      <c r="D106" s="34"/>
      <c r="E106" s="35">
        <f t="shared" si="2"/>
        <v>0</v>
      </c>
    </row>
    <row r="107" spans="1:5" ht="13" customHeight="1" x14ac:dyDescent="0.25">
      <c r="A107" s="51" t="s">
        <v>108</v>
      </c>
      <c r="B107" s="49" t="s">
        <v>11</v>
      </c>
      <c r="C107" s="50">
        <v>13.5</v>
      </c>
      <c r="D107" s="34"/>
      <c r="E107" s="35">
        <f t="shared" si="2"/>
        <v>0</v>
      </c>
    </row>
    <row r="108" spans="1:5" ht="13" customHeight="1" x14ac:dyDescent="0.25">
      <c r="A108" s="51" t="s">
        <v>109</v>
      </c>
      <c r="B108" s="49" t="s">
        <v>11</v>
      </c>
      <c r="C108" s="50">
        <v>150</v>
      </c>
      <c r="D108" s="34"/>
      <c r="E108" s="35">
        <f t="shared" si="2"/>
        <v>0</v>
      </c>
    </row>
    <row r="109" spans="1:5" ht="13" customHeight="1" x14ac:dyDescent="0.25">
      <c r="A109" s="51" t="s">
        <v>110</v>
      </c>
      <c r="B109" s="49" t="s">
        <v>13</v>
      </c>
      <c r="C109" s="50">
        <v>28</v>
      </c>
      <c r="D109" s="34"/>
      <c r="E109" s="35">
        <f t="shared" si="2"/>
        <v>0</v>
      </c>
    </row>
    <row r="110" spans="1:5" ht="13" customHeight="1" x14ac:dyDescent="0.25">
      <c r="A110" s="51" t="s">
        <v>111</v>
      </c>
      <c r="B110" s="49" t="s">
        <v>2</v>
      </c>
      <c r="C110" s="50">
        <v>685</v>
      </c>
      <c r="D110" s="34"/>
      <c r="E110" s="35">
        <f t="shared" si="2"/>
        <v>0</v>
      </c>
    </row>
    <row r="111" spans="1:5" ht="13" customHeight="1" x14ac:dyDescent="0.25">
      <c r="A111" s="62" t="s">
        <v>112</v>
      </c>
      <c r="B111" s="66" t="s">
        <v>11</v>
      </c>
      <c r="C111" s="67">
        <v>70</v>
      </c>
      <c r="D111" s="34"/>
      <c r="E111" s="35">
        <f t="shared" si="2"/>
        <v>0</v>
      </c>
    </row>
    <row r="112" spans="1:5" ht="13" customHeight="1" x14ac:dyDescent="0.25">
      <c r="A112" s="68" t="s">
        <v>113</v>
      </c>
      <c r="B112" s="3" t="s">
        <v>2</v>
      </c>
      <c r="C112" s="50">
        <v>1725</v>
      </c>
      <c r="D112" s="34"/>
      <c r="E112" s="35">
        <f t="shared" si="2"/>
        <v>0</v>
      </c>
    </row>
    <row r="113" spans="1:5" ht="13" customHeight="1" x14ac:dyDescent="0.25">
      <c r="A113" s="68" t="s">
        <v>114</v>
      </c>
      <c r="B113" s="69" t="s">
        <v>11</v>
      </c>
      <c r="C113" s="70">
        <v>65</v>
      </c>
      <c r="D113" s="34"/>
      <c r="E113" s="35">
        <f t="shared" si="2"/>
        <v>0</v>
      </c>
    </row>
    <row r="114" spans="1:5" ht="13" customHeight="1" x14ac:dyDescent="0.25">
      <c r="A114" s="51" t="s">
        <v>115</v>
      </c>
      <c r="B114" s="49" t="s">
        <v>13</v>
      </c>
      <c r="C114" s="50">
        <v>45</v>
      </c>
      <c r="D114" s="34"/>
      <c r="E114" s="35">
        <f t="shared" si="2"/>
        <v>0</v>
      </c>
    </row>
    <row r="115" spans="1:5" ht="13" customHeight="1" x14ac:dyDescent="0.25">
      <c r="A115" s="51" t="s">
        <v>116</v>
      </c>
      <c r="B115" s="49" t="s">
        <v>2</v>
      </c>
      <c r="C115" s="50">
        <v>3300</v>
      </c>
      <c r="D115" s="34"/>
      <c r="E115" s="35">
        <f t="shared" si="2"/>
        <v>0</v>
      </c>
    </row>
    <row r="116" spans="1:5" ht="13" customHeight="1" x14ac:dyDescent="0.25">
      <c r="A116" s="51" t="s">
        <v>117</v>
      </c>
      <c r="B116" s="49" t="s">
        <v>2</v>
      </c>
      <c r="C116" s="50">
        <v>2300</v>
      </c>
      <c r="D116" s="34"/>
      <c r="E116" s="35">
        <f t="shared" si="2"/>
        <v>0</v>
      </c>
    </row>
    <row r="117" spans="1:5" ht="13" customHeight="1" x14ac:dyDescent="0.25">
      <c r="A117" s="51" t="s">
        <v>118</v>
      </c>
      <c r="B117" s="49" t="s">
        <v>2</v>
      </c>
      <c r="C117" s="50">
        <v>1400</v>
      </c>
      <c r="D117" s="34"/>
      <c r="E117" s="35">
        <f t="shared" si="2"/>
        <v>0</v>
      </c>
    </row>
    <row r="118" spans="1:5" ht="13" customHeight="1" x14ac:dyDescent="0.3">
      <c r="A118" s="21" t="s">
        <v>119</v>
      </c>
      <c r="B118" s="71"/>
      <c r="C118" s="72"/>
      <c r="D118" s="34"/>
      <c r="E118" s="35"/>
    </row>
    <row r="119" spans="1:5" ht="13" customHeight="1" x14ac:dyDescent="0.25">
      <c r="A119" s="51" t="s">
        <v>120</v>
      </c>
      <c r="B119" s="49" t="s">
        <v>11</v>
      </c>
      <c r="C119" s="50">
        <v>54</v>
      </c>
      <c r="D119" s="34"/>
      <c r="E119" s="35">
        <f t="shared" si="2"/>
        <v>0</v>
      </c>
    </row>
    <row r="120" spans="1:5" ht="13" customHeight="1" x14ac:dyDescent="0.25">
      <c r="A120" s="51" t="s">
        <v>121</v>
      </c>
      <c r="B120" s="49" t="s">
        <v>11</v>
      </c>
      <c r="C120" s="50">
        <v>38</v>
      </c>
      <c r="D120" s="34"/>
      <c r="E120" s="35">
        <f t="shared" si="2"/>
        <v>0</v>
      </c>
    </row>
    <row r="121" spans="1:5" ht="13" customHeight="1" x14ac:dyDescent="0.25">
      <c r="A121" s="51" t="s">
        <v>28</v>
      </c>
      <c r="B121" s="49" t="s">
        <v>13</v>
      </c>
      <c r="C121" s="50">
        <v>125</v>
      </c>
      <c r="D121" s="34"/>
      <c r="E121" s="35">
        <f t="shared" si="2"/>
        <v>0</v>
      </c>
    </row>
    <row r="122" spans="1:5" ht="13" customHeight="1" x14ac:dyDescent="0.25">
      <c r="A122" s="51" t="s">
        <v>122</v>
      </c>
      <c r="B122" s="49" t="s">
        <v>11</v>
      </c>
      <c r="C122" s="50">
        <v>19</v>
      </c>
      <c r="D122" s="34"/>
      <c r="E122" s="35">
        <f t="shared" si="2"/>
        <v>0</v>
      </c>
    </row>
    <row r="123" spans="1:5" ht="13" customHeight="1" x14ac:dyDescent="0.25">
      <c r="A123" s="31" t="s">
        <v>123</v>
      </c>
      <c r="B123" s="44" t="s">
        <v>11</v>
      </c>
      <c r="C123" s="41">
        <v>67</v>
      </c>
      <c r="D123" s="34"/>
      <c r="E123" s="35">
        <f t="shared" si="2"/>
        <v>0</v>
      </c>
    </row>
    <row r="124" spans="1:5" ht="13" customHeight="1" x14ac:dyDescent="0.3">
      <c r="A124" s="4" t="s">
        <v>14</v>
      </c>
      <c r="B124" s="73"/>
      <c r="C124" s="74"/>
      <c r="D124" s="34"/>
      <c r="E124" s="35"/>
    </row>
    <row r="125" spans="1:5" ht="13" customHeight="1" x14ac:dyDescent="0.25">
      <c r="A125" s="45" t="s">
        <v>124</v>
      </c>
      <c r="B125" s="36" t="s">
        <v>13</v>
      </c>
      <c r="C125" s="33">
        <v>335</v>
      </c>
      <c r="D125" s="34"/>
      <c r="E125" s="35">
        <f t="shared" si="2"/>
        <v>0</v>
      </c>
    </row>
    <row r="126" spans="1:5" ht="13" customHeight="1" x14ac:dyDescent="0.25">
      <c r="A126" s="31" t="s">
        <v>125</v>
      </c>
      <c r="B126" s="44" t="s">
        <v>13</v>
      </c>
      <c r="C126" s="41">
        <v>530</v>
      </c>
      <c r="D126" s="34"/>
      <c r="E126" s="35">
        <f t="shared" si="2"/>
        <v>0</v>
      </c>
    </row>
    <row r="127" spans="1:5" ht="13" customHeight="1" x14ac:dyDescent="0.25">
      <c r="A127" s="31" t="s">
        <v>126</v>
      </c>
      <c r="B127" s="44" t="s">
        <v>13</v>
      </c>
      <c r="C127" s="41">
        <v>925</v>
      </c>
      <c r="D127" s="34"/>
      <c r="E127" s="35">
        <f t="shared" si="2"/>
        <v>0</v>
      </c>
    </row>
    <row r="128" spans="1:5" ht="13" customHeight="1" x14ac:dyDescent="0.25">
      <c r="A128" s="31" t="s">
        <v>127</v>
      </c>
      <c r="B128" s="44" t="s">
        <v>13</v>
      </c>
      <c r="C128" s="41">
        <v>50</v>
      </c>
      <c r="D128" s="34"/>
      <c r="E128" s="35">
        <f t="shared" si="2"/>
        <v>0</v>
      </c>
    </row>
    <row r="129" spans="1:5" ht="13" customHeight="1" x14ac:dyDescent="0.25">
      <c r="A129" s="31" t="s">
        <v>15</v>
      </c>
      <c r="B129" s="44" t="s">
        <v>13</v>
      </c>
      <c r="C129" s="41">
        <v>30</v>
      </c>
      <c r="D129" s="34"/>
      <c r="E129" s="35">
        <f t="shared" si="2"/>
        <v>0</v>
      </c>
    </row>
    <row r="130" spans="1:5" ht="13" customHeight="1" x14ac:dyDescent="0.25">
      <c r="A130" s="31" t="s">
        <v>128</v>
      </c>
      <c r="B130" s="44" t="s">
        <v>2</v>
      </c>
      <c r="C130" s="41">
        <v>16000</v>
      </c>
      <c r="D130" s="34"/>
      <c r="E130" s="35">
        <f t="shared" si="2"/>
        <v>0</v>
      </c>
    </row>
    <row r="131" spans="1:5" ht="13" customHeight="1" x14ac:dyDescent="0.25">
      <c r="A131" s="48" t="s">
        <v>129</v>
      </c>
      <c r="B131" s="3" t="s">
        <v>2</v>
      </c>
      <c r="C131" s="55">
        <v>6500</v>
      </c>
      <c r="D131" s="34"/>
      <c r="E131" s="35">
        <f t="shared" si="2"/>
        <v>0</v>
      </c>
    </row>
    <row r="132" spans="1:5" ht="13" customHeight="1" x14ac:dyDescent="0.25">
      <c r="A132" s="51" t="s">
        <v>20</v>
      </c>
      <c r="B132" s="49" t="s">
        <v>11</v>
      </c>
      <c r="C132" s="50">
        <v>135</v>
      </c>
      <c r="D132" s="34"/>
      <c r="E132" s="35">
        <f t="shared" si="2"/>
        <v>0</v>
      </c>
    </row>
    <row r="133" spans="1:5" ht="13" customHeight="1" x14ac:dyDescent="0.25">
      <c r="A133" s="51" t="s">
        <v>21</v>
      </c>
      <c r="B133" s="49" t="s">
        <v>13</v>
      </c>
      <c r="C133" s="50">
        <v>2.5</v>
      </c>
      <c r="D133" s="34"/>
      <c r="E133" s="35">
        <f t="shared" si="2"/>
        <v>0</v>
      </c>
    </row>
    <row r="134" spans="1:5" ht="13" customHeight="1" x14ac:dyDescent="0.25">
      <c r="A134" s="51" t="s">
        <v>22</v>
      </c>
      <c r="B134" s="49" t="s">
        <v>2</v>
      </c>
      <c r="C134" s="50">
        <v>70</v>
      </c>
      <c r="D134" s="34"/>
      <c r="E134" s="35">
        <f t="shared" si="2"/>
        <v>0</v>
      </c>
    </row>
    <row r="135" spans="1:5" ht="13" customHeight="1" x14ac:dyDescent="0.25">
      <c r="A135" s="51" t="s">
        <v>23</v>
      </c>
      <c r="B135" s="49" t="s">
        <v>2</v>
      </c>
      <c r="C135" s="50">
        <v>50</v>
      </c>
      <c r="D135" s="34"/>
      <c r="E135" s="35">
        <f t="shared" si="2"/>
        <v>0</v>
      </c>
    </row>
    <row r="136" spans="1:5" ht="13" customHeight="1" x14ac:dyDescent="0.25">
      <c r="A136" s="51" t="s">
        <v>24</v>
      </c>
      <c r="B136" s="49" t="s">
        <v>2</v>
      </c>
      <c r="C136" s="50">
        <v>850</v>
      </c>
      <c r="D136" s="34"/>
      <c r="E136" s="35">
        <f t="shared" si="2"/>
        <v>0</v>
      </c>
    </row>
    <row r="137" spans="1:5" ht="13" customHeight="1" x14ac:dyDescent="0.25">
      <c r="A137" s="51" t="s">
        <v>130</v>
      </c>
      <c r="B137" s="49" t="s">
        <v>13</v>
      </c>
      <c r="C137" s="50">
        <v>55</v>
      </c>
      <c r="D137" s="34"/>
      <c r="E137" s="35">
        <f t="shared" si="2"/>
        <v>0</v>
      </c>
    </row>
    <row r="138" spans="1:5" ht="13" customHeight="1" x14ac:dyDescent="0.25">
      <c r="A138" s="51" t="s">
        <v>25</v>
      </c>
      <c r="B138" s="49" t="s">
        <v>2</v>
      </c>
      <c r="C138" s="50">
        <v>550</v>
      </c>
      <c r="D138" s="34"/>
      <c r="E138" s="35">
        <f t="shared" si="2"/>
        <v>0</v>
      </c>
    </row>
    <row r="139" spans="1:5" ht="13" customHeight="1" x14ac:dyDescent="0.25">
      <c r="A139" s="51" t="s">
        <v>26</v>
      </c>
      <c r="B139" s="49" t="s">
        <v>2</v>
      </c>
      <c r="C139" s="50">
        <v>475</v>
      </c>
      <c r="D139" s="34"/>
      <c r="E139" s="35">
        <f t="shared" si="2"/>
        <v>0</v>
      </c>
    </row>
    <row r="140" spans="1:5" ht="13" customHeight="1" x14ac:dyDescent="0.25">
      <c r="A140" s="51" t="s">
        <v>27</v>
      </c>
      <c r="B140" s="49" t="s">
        <v>2</v>
      </c>
      <c r="C140" s="50">
        <v>5500</v>
      </c>
      <c r="D140" s="34"/>
      <c r="E140" s="35">
        <f t="shared" si="2"/>
        <v>0</v>
      </c>
    </row>
    <row r="141" spans="1:5" ht="13" customHeight="1" x14ac:dyDescent="0.25">
      <c r="A141" s="51" t="s">
        <v>131</v>
      </c>
      <c r="B141" s="49" t="s">
        <v>2</v>
      </c>
      <c r="C141" s="75">
        <v>26500</v>
      </c>
      <c r="D141" s="34"/>
      <c r="E141" s="35">
        <f t="shared" si="2"/>
        <v>0</v>
      </c>
    </row>
    <row r="142" spans="1:5" ht="13" customHeight="1" x14ac:dyDescent="0.3">
      <c r="A142" s="5" t="s">
        <v>9</v>
      </c>
      <c r="B142" s="6"/>
      <c r="C142" s="76"/>
      <c r="D142" s="22"/>
      <c r="E142" s="35"/>
    </row>
    <row r="143" spans="1:5" ht="13" customHeight="1" x14ac:dyDescent="0.25">
      <c r="A143" s="31" t="s">
        <v>132</v>
      </c>
      <c r="B143" s="40" t="s">
        <v>2</v>
      </c>
      <c r="C143" s="41">
        <v>295</v>
      </c>
      <c r="D143" s="77"/>
      <c r="E143" s="35">
        <f t="shared" si="2"/>
        <v>0</v>
      </c>
    </row>
    <row r="144" spans="1:5" ht="13" customHeight="1" x14ac:dyDescent="0.25">
      <c r="A144" s="78" t="s">
        <v>133</v>
      </c>
      <c r="B144" s="79" t="s">
        <v>2</v>
      </c>
      <c r="C144" s="80">
        <v>725</v>
      </c>
      <c r="D144" s="77"/>
      <c r="E144" s="35">
        <f t="shared" si="2"/>
        <v>0</v>
      </c>
    </row>
    <row r="145" spans="1:5" ht="13" customHeight="1" x14ac:dyDescent="0.25">
      <c r="A145" s="52" t="s">
        <v>30</v>
      </c>
      <c r="B145" s="53" t="s">
        <v>2</v>
      </c>
      <c r="C145" s="54">
        <v>9500</v>
      </c>
      <c r="D145" s="77"/>
      <c r="E145" s="35">
        <f t="shared" si="2"/>
        <v>0</v>
      </c>
    </row>
    <row r="146" spans="1:5" ht="13" customHeight="1" x14ac:dyDescent="0.3">
      <c r="A146" s="7" t="s">
        <v>134</v>
      </c>
      <c r="B146" s="8"/>
      <c r="C146" s="81"/>
      <c r="D146" s="77"/>
      <c r="E146" s="35"/>
    </row>
    <row r="147" spans="1:5" ht="13" customHeight="1" x14ac:dyDescent="0.25">
      <c r="A147" s="83" t="s">
        <v>29</v>
      </c>
      <c r="B147" s="82" t="s">
        <v>2</v>
      </c>
      <c r="C147" s="84">
        <v>7650</v>
      </c>
      <c r="D147" s="77"/>
      <c r="E147" s="35">
        <f t="shared" si="2"/>
        <v>0</v>
      </c>
    </row>
    <row r="148" spans="1:5" ht="13" customHeight="1" x14ac:dyDescent="0.25">
      <c r="A148" s="85" t="s">
        <v>138</v>
      </c>
      <c r="B148" s="9" t="s">
        <v>6</v>
      </c>
      <c r="C148" s="10" t="s">
        <v>159</v>
      </c>
      <c r="D148" s="86"/>
      <c r="E148" s="35"/>
    </row>
    <row r="149" spans="1:5" ht="13" customHeight="1" x14ac:dyDescent="0.25">
      <c r="A149" s="85" t="s">
        <v>152</v>
      </c>
      <c r="B149" s="9" t="s">
        <v>6</v>
      </c>
      <c r="C149" s="10" t="s">
        <v>160</v>
      </c>
      <c r="D149" s="86"/>
      <c r="E149" s="35"/>
    </row>
    <row r="150" spans="1:5" ht="13" customHeight="1" x14ac:dyDescent="0.25">
      <c r="A150" s="51" t="s">
        <v>137</v>
      </c>
      <c r="B150" s="49" t="s">
        <v>6</v>
      </c>
      <c r="C150" s="11" t="s">
        <v>161</v>
      </c>
      <c r="D150" s="87"/>
      <c r="E150" s="35"/>
    </row>
    <row r="151" spans="1:5" ht="13.5" customHeight="1" x14ac:dyDescent="0.25">
      <c r="A151" s="88"/>
      <c r="B151" s="99" t="s">
        <v>135</v>
      </c>
      <c r="C151" s="99"/>
      <c r="D151" s="96">
        <f>SUM(E7:E150)</f>
        <v>0</v>
      </c>
      <c r="E151" s="96"/>
    </row>
    <row r="152" spans="1:5" ht="13.5" customHeight="1" x14ac:dyDescent="0.25">
      <c r="A152" s="97" t="s">
        <v>164</v>
      </c>
      <c r="B152" s="97"/>
      <c r="C152" s="97"/>
      <c r="D152" s="98">
        <f>D151+(D151*0.1)</f>
        <v>0</v>
      </c>
      <c r="E152" s="98"/>
    </row>
    <row r="153" spans="1:5" ht="13.5" customHeight="1" x14ac:dyDescent="0.25">
      <c r="A153" s="97" t="s">
        <v>165</v>
      </c>
      <c r="B153" s="97"/>
      <c r="C153" s="97"/>
      <c r="D153" s="98">
        <f>D152*0.04</f>
        <v>0</v>
      </c>
      <c r="E153" s="98"/>
    </row>
    <row r="154" spans="1:5" ht="13.5" customHeight="1" x14ac:dyDescent="0.25">
      <c r="A154" s="94" t="s">
        <v>167</v>
      </c>
      <c r="B154" s="94"/>
      <c r="C154" s="94"/>
      <c r="D154" s="98">
        <f>CEILING($D$152+($D$153*2), 1000)</f>
        <v>0</v>
      </c>
      <c r="E154" s="98"/>
    </row>
    <row r="155" spans="1:5" ht="13.5" customHeight="1" x14ac:dyDescent="0.25">
      <c r="A155" s="94"/>
      <c r="B155" s="94"/>
      <c r="C155" s="94"/>
      <c r="D155" s="95"/>
      <c r="E155" s="95"/>
    </row>
    <row r="156" spans="1:5" ht="13.5" customHeight="1" x14ac:dyDescent="0.25">
      <c r="A156" s="94" t="s">
        <v>166</v>
      </c>
      <c r="B156" s="94"/>
      <c r="C156" s="94"/>
      <c r="D156" s="96">
        <f>CEILING(D$154*0.35,1000)</f>
        <v>0</v>
      </c>
      <c r="E156" s="96"/>
    </row>
    <row r="157" spans="1:5" ht="13.5" customHeight="1" x14ac:dyDescent="0.25">
      <c r="A157" s="92"/>
      <c r="B157" s="92"/>
      <c r="C157" s="92"/>
      <c r="D157" s="93"/>
      <c r="E157" s="93"/>
    </row>
    <row r="158" spans="1:5" ht="13.5" customHeight="1" x14ac:dyDescent="0.25">
      <c r="A158" s="94"/>
      <c r="B158" s="94"/>
      <c r="C158" s="94"/>
      <c r="D158" s="95"/>
      <c r="E158" s="95"/>
    </row>
    <row r="159" spans="1:5" ht="13.5" customHeight="1" x14ac:dyDescent="0.25">
      <c r="A159" s="94"/>
      <c r="B159" s="94"/>
      <c r="C159" s="94"/>
      <c r="D159" s="95"/>
      <c r="E159" s="95"/>
    </row>
    <row r="160" spans="1:5" ht="13.5" customHeight="1" x14ac:dyDescent="0.25">
      <c r="A160" s="94"/>
      <c r="B160" s="94"/>
      <c r="C160" s="94"/>
      <c r="D160" s="95"/>
      <c r="E160" s="95"/>
    </row>
    <row r="161" spans="1:5" ht="13.5" customHeight="1" x14ac:dyDescent="0.25">
      <c r="A161" s="90"/>
      <c r="B161" s="90"/>
      <c r="C161" s="90"/>
      <c r="D161" s="91"/>
      <c r="E161" s="90"/>
    </row>
    <row r="162" spans="1:5" x14ac:dyDescent="0.25">
      <c r="A162" s="90"/>
      <c r="B162" s="90"/>
      <c r="C162" s="90"/>
      <c r="D162" s="91"/>
      <c r="E162" s="90"/>
    </row>
    <row r="163" spans="1:5" x14ac:dyDescent="0.25">
      <c r="A163" s="90"/>
      <c r="B163" s="90"/>
      <c r="C163" s="90"/>
      <c r="D163" s="91"/>
      <c r="E163" s="90"/>
    </row>
  </sheetData>
  <mergeCells count="23">
    <mergeCell ref="C4:E4"/>
    <mergeCell ref="A1:E2"/>
    <mergeCell ref="A4:B4"/>
    <mergeCell ref="D3:E3"/>
    <mergeCell ref="A3:C3"/>
    <mergeCell ref="A152:C152"/>
    <mergeCell ref="D154:E154"/>
    <mergeCell ref="D151:E151"/>
    <mergeCell ref="D152:E152"/>
    <mergeCell ref="B151:C151"/>
    <mergeCell ref="D153:E153"/>
    <mergeCell ref="A153:C153"/>
    <mergeCell ref="A154:C154"/>
    <mergeCell ref="A159:C159"/>
    <mergeCell ref="D159:E159"/>
    <mergeCell ref="A160:C160"/>
    <mergeCell ref="D160:E160"/>
    <mergeCell ref="A155:C155"/>
    <mergeCell ref="D155:E155"/>
    <mergeCell ref="A156:C156"/>
    <mergeCell ref="D156:E156"/>
    <mergeCell ref="A158:C158"/>
    <mergeCell ref="D158:E158"/>
  </mergeCells>
  <phoneticPr fontId="4" type="noConversion"/>
  <printOptions horizontalCentered="1"/>
  <pageMargins left="0.5" right="0.34" top="0.6" bottom="0.6" header="0.4" footer="0.4"/>
  <pageSetup scale="95" fitToHeight="12" orientation="portrait" r:id="rId1"/>
  <headerFooter differentFirst="1" alignWithMargins="0">
    <oddHeader xml:space="preserve">&amp;R&amp;"Times New Roman,Regular"
</oddHeader>
    <oddFooter>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Bond Estimate Form</vt:lpstr>
      <vt:lpstr>'Bond Estimate Form'!Print_Area</vt:lpstr>
      <vt:lpstr>'Bond Estimate Form'!Print_Titles</vt:lpstr>
    </vt:vector>
  </TitlesOfParts>
  <Company>Loudoun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Loudoun</dc:creator>
  <cp:lastModifiedBy>Edmonds, Laura</cp:lastModifiedBy>
  <cp:lastPrinted>2019-06-13T14:02:25Z</cp:lastPrinted>
  <dcterms:created xsi:type="dcterms:W3CDTF">2001-08-02T15:45:44Z</dcterms:created>
  <dcterms:modified xsi:type="dcterms:W3CDTF">2019-08-14T14:04:10Z</dcterms:modified>
</cp:coreProperties>
</file>